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23715" windowHeight="9270"/>
  </bookViews>
  <sheets>
    <sheet name="CALENDARIO DE INGRESOS" sheetId="4" r:id="rId1"/>
    <sheet name="CALENDARIO DE EGRESOS" sheetId="5" r:id="rId2"/>
    <sheet name="Hoja1" sheetId="1" r:id="rId3"/>
    <sheet name="Hoja2" sheetId="2" r:id="rId4"/>
    <sheet name="Hoja3" sheetId="3" r:id="rId5"/>
  </sheets>
  <definedNames>
    <definedName name="_xlnm.Print_Titles" localSheetId="1">'CALENDARIO DE EGRESOS'!$1:$7</definedName>
    <definedName name="_xlnm.Print_Titles" localSheetId="0">'CALENDARIO DE INGRESOS'!$1:$6</definedName>
  </definedNames>
  <calcPr calcId="145621"/>
</workbook>
</file>

<file path=xl/calcChain.xml><?xml version="1.0" encoding="utf-8"?>
<calcChain xmlns="http://schemas.openxmlformats.org/spreadsheetml/2006/main">
  <c r="O85" i="5" l="1"/>
  <c r="N85" i="5"/>
  <c r="M85" i="5"/>
  <c r="L85" i="5"/>
  <c r="K85" i="5"/>
  <c r="J85" i="5"/>
  <c r="I85" i="5"/>
  <c r="H85" i="5"/>
  <c r="G85" i="5"/>
  <c r="F85" i="5"/>
  <c r="E85" i="5"/>
  <c r="D85" i="5"/>
  <c r="O82" i="5"/>
  <c r="N82" i="5"/>
  <c r="M82" i="5"/>
  <c r="L82" i="5"/>
  <c r="K82" i="5"/>
  <c r="J82" i="5"/>
  <c r="I82" i="5"/>
  <c r="H82" i="5"/>
  <c r="G82" i="5"/>
  <c r="F82" i="5"/>
  <c r="E82" i="5"/>
  <c r="D82" i="5"/>
  <c r="O80" i="5"/>
  <c r="N80" i="5"/>
  <c r="M80" i="5"/>
  <c r="L80" i="5"/>
  <c r="K80" i="5"/>
  <c r="J80" i="5"/>
  <c r="I80" i="5"/>
  <c r="H80" i="5"/>
  <c r="G80" i="5"/>
  <c r="F80" i="5"/>
  <c r="E80" i="5"/>
  <c r="D80" i="5"/>
  <c r="O69" i="5"/>
  <c r="N69" i="5"/>
  <c r="M69" i="5"/>
  <c r="L69" i="5"/>
  <c r="K69" i="5"/>
  <c r="J69" i="5"/>
  <c r="I69" i="5"/>
  <c r="H69" i="5"/>
  <c r="G69" i="5"/>
  <c r="F69" i="5"/>
  <c r="E69" i="5"/>
  <c r="D69" i="5"/>
  <c r="O35" i="5"/>
  <c r="N35" i="5"/>
  <c r="M35" i="5"/>
  <c r="L35" i="5"/>
  <c r="K35" i="5"/>
  <c r="J35" i="5"/>
  <c r="I35" i="5"/>
  <c r="H35" i="5"/>
  <c r="G35" i="5"/>
  <c r="F35" i="5"/>
  <c r="E35" i="5"/>
  <c r="D35" i="5"/>
  <c r="O13" i="5"/>
  <c r="N13" i="5"/>
  <c r="M13" i="5"/>
  <c r="L13" i="5"/>
  <c r="K13" i="5"/>
  <c r="J13" i="5"/>
  <c r="I13" i="5"/>
  <c r="H13" i="5"/>
  <c r="G13" i="5"/>
  <c r="F13" i="5"/>
  <c r="E13" i="5"/>
  <c r="D13" i="5"/>
  <c r="C85" i="5" l="1"/>
  <c r="C35" i="5"/>
  <c r="D50" i="4" l="1"/>
  <c r="E50" i="4"/>
  <c r="F50" i="4"/>
  <c r="G50" i="4"/>
  <c r="H50" i="4"/>
  <c r="I50" i="4"/>
  <c r="J50" i="4"/>
  <c r="K50" i="4"/>
  <c r="L50" i="4"/>
  <c r="M50" i="4"/>
  <c r="N50" i="4"/>
  <c r="O50" i="4"/>
  <c r="P50" i="4"/>
  <c r="C30" i="4"/>
  <c r="C31" i="4"/>
  <c r="O74" i="5"/>
  <c r="N74" i="5"/>
  <c r="M74" i="5"/>
  <c r="L74" i="5"/>
  <c r="K74" i="5"/>
  <c r="J74" i="5"/>
  <c r="I74" i="5"/>
  <c r="H74" i="5"/>
  <c r="G74" i="5"/>
  <c r="F74" i="5"/>
  <c r="E74" i="5"/>
  <c r="D74" i="5"/>
  <c r="O66" i="5"/>
  <c r="N66" i="5"/>
  <c r="M66" i="5"/>
  <c r="L66" i="5"/>
  <c r="K66" i="5"/>
  <c r="J66" i="5"/>
  <c r="I66" i="5"/>
  <c r="H66" i="5"/>
  <c r="G66" i="5"/>
  <c r="F66" i="5"/>
  <c r="E66" i="5"/>
  <c r="D66" i="5"/>
  <c r="O59" i="5"/>
  <c r="N59" i="5"/>
  <c r="M59" i="5"/>
  <c r="L59" i="5"/>
  <c r="K59" i="5"/>
  <c r="J59" i="5"/>
  <c r="I59" i="5"/>
  <c r="H59" i="5"/>
  <c r="G59" i="5"/>
  <c r="F59" i="5"/>
  <c r="E59" i="5"/>
  <c r="D59" i="5"/>
  <c r="O55" i="5"/>
  <c r="N55" i="5"/>
  <c r="M55" i="5"/>
  <c r="L55" i="5"/>
  <c r="K55" i="5"/>
  <c r="J55" i="5"/>
  <c r="I55" i="5"/>
  <c r="H55" i="5"/>
  <c r="G55" i="5"/>
  <c r="F55" i="5"/>
  <c r="E55" i="5"/>
  <c r="D55" i="5"/>
  <c r="O48" i="5"/>
  <c r="N48" i="5"/>
  <c r="N47" i="5" s="1"/>
  <c r="M48" i="5"/>
  <c r="L48" i="5"/>
  <c r="L47" i="5" s="1"/>
  <c r="K48" i="5"/>
  <c r="K47" i="5" s="1"/>
  <c r="J48" i="5"/>
  <c r="I48" i="5"/>
  <c r="H48" i="5"/>
  <c r="G48" i="5"/>
  <c r="F48" i="5"/>
  <c r="F47" i="5" s="1"/>
  <c r="E48" i="5"/>
  <c r="E47" i="5" s="1"/>
  <c r="D48" i="5"/>
  <c r="O43" i="5"/>
  <c r="N43" i="5"/>
  <c r="M43" i="5"/>
  <c r="L43" i="5"/>
  <c r="K43" i="5"/>
  <c r="J43" i="5"/>
  <c r="I43" i="5"/>
  <c r="H43" i="5"/>
  <c r="G43" i="5"/>
  <c r="F43" i="5"/>
  <c r="E43" i="5"/>
  <c r="D43" i="5"/>
  <c r="O41" i="5"/>
  <c r="N41" i="5"/>
  <c r="M41" i="5"/>
  <c r="L41" i="5"/>
  <c r="K41" i="5"/>
  <c r="J41" i="5"/>
  <c r="I41" i="5"/>
  <c r="H41" i="5"/>
  <c r="G41" i="5"/>
  <c r="F41" i="5"/>
  <c r="E41" i="5"/>
  <c r="D41" i="5"/>
  <c r="O39" i="5"/>
  <c r="N39" i="5"/>
  <c r="M39" i="5"/>
  <c r="L39" i="5"/>
  <c r="K39" i="5"/>
  <c r="J39" i="5"/>
  <c r="I39" i="5"/>
  <c r="H39" i="5"/>
  <c r="G39" i="5"/>
  <c r="F39" i="5"/>
  <c r="E39" i="5"/>
  <c r="D39" i="5"/>
  <c r="O37" i="5"/>
  <c r="N37" i="5"/>
  <c r="M37" i="5"/>
  <c r="L37" i="5"/>
  <c r="K37" i="5"/>
  <c r="J37" i="5"/>
  <c r="I37" i="5"/>
  <c r="H37" i="5"/>
  <c r="G37" i="5"/>
  <c r="F37" i="5"/>
  <c r="E37" i="5"/>
  <c r="D37" i="5"/>
  <c r="O33" i="5"/>
  <c r="N33" i="5"/>
  <c r="M33" i="5"/>
  <c r="L33" i="5"/>
  <c r="K33" i="5"/>
  <c r="J33" i="5"/>
  <c r="I33" i="5"/>
  <c r="H33" i="5"/>
  <c r="G33" i="5"/>
  <c r="F33" i="5"/>
  <c r="E33" i="5"/>
  <c r="D33" i="5"/>
  <c r="O25" i="5"/>
  <c r="N25" i="5"/>
  <c r="M25" i="5"/>
  <c r="L25" i="5"/>
  <c r="K25" i="5"/>
  <c r="J25" i="5"/>
  <c r="I25" i="5"/>
  <c r="H25" i="5"/>
  <c r="G25" i="5"/>
  <c r="F25" i="5"/>
  <c r="E25" i="5"/>
  <c r="D25" i="5"/>
  <c r="O20" i="5"/>
  <c r="N20" i="5"/>
  <c r="M20" i="5"/>
  <c r="L20" i="5"/>
  <c r="K20" i="5"/>
  <c r="J20" i="5"/>
  <c r="I20" i="5"/>
  <c r="H20" i="5"/>
  <c r="G20" i="5"/>
  <c r="F20" i="5"/>
  <c r="E20" i="5"/>
  <c r="D20" i="5"/>
  <c r="O16" i="5"/>
  <c r="N16" i="5"/>
  <c r="M16" i="5"/>
  <c r="L16" i="5"/>
  <c r="K16" i="5"/>
  <c r="J16" i="5"/>
  <c r="I16" i="5"/>
  <c r="H16" i="5"/>
  <c r="G16" i="5"/>
  <c r="F16" i="5"/>
  <c r="E16" i="5"/>
  <c r="D16" i="5"/>
  <c r="O11" i="5"/>
  <c r="O10" i="5" s="1"/>
  <c r="N11" i="5"/>
  <c r="N10" i="5" s="1"/>
  <c r="M11" i="5"/>
  <c r="M10" i="5" s="1"/>
  <c r="L11" i="5"/>
  <c r="L10" i="5" s="1"/>
  <c r="K11" i="5"/>
  <c r="K10" i="5" s="1"/>
  <c r="J11" i="5"/>
  <c r="J10" i="5" s="1"/>
  <c r="I11" i="5"/>
  <c r="I10" i="5" s="1"/>
  <c r="H11" i="5"/>
  <c r="H10" i="5" s="1"/>
  <c r="G11" i="5"/>
  <c r="G10" i="5" s="1"/>
  <c r="F11" i="5"/>
  <c r="F10" i="5" s="1"/>
  <c r="E11" i="5"/>
  <c r="E10" i="5" s="1"/>
  <c r="D11" i="5"/>
  <c r="D10" i="5" s="1"/>
  <c r="C49" i="4"/>
  <c r="C51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 s="1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42" i="4" l="1"/>
  <c r="H47" i="5"/>
  <c r="O47" i="5"/>
  <c r="G47" i="5"/>
  <c r="M47" i="5"/>
  <c r="H24" i="5"/>
  <c r="H8" i="5" s="1"/>
  <c r="L24" i="5"/>
  <c r="L8" i="5" s="1"/>
  <c r="G24" i="5"/>
  <c r="K24" i="5"/>
  <c r="K8" i="5" s="1"/>
  <c r="O24" i="5"/>
  <c r="J24" i="5"/>
  <c r="N24" i="5"/>
  <c r="N8" i="5" s="1"/>
  <c r="E24" i="5"/>
  <c r="E8" i="5" s="1"/>
  <c r="I24" i="5"/>
  <c r="M24" i="5"/>
  <c r="D47" i="5"/>
  <c r="F24" i="5"/>
  <c r="F8" i="5" s="1"/>
  <c r="D24" i="5"/>
  <c r="I47" i="5"/>
  <c r="J47" i="5"/>
  <c r="C13" i="5"/>
  <c r="C16" i="5"/>
  <c r="C33" i="5"/>
  <c r="C39" i="5"/>
  <c r="C41" i="5"/>
  <c r="C43" i="5"/>
  <c r="C55" i="5"/>
  <c r="C66" i="5"/>
  <c r="C80" i="5"/>
  <c r="C20" i="5"/>
  <c r="C59" i="5"/>
  <c r="C69" i="5"/>
  <c r="C74" i="5"/>
  <c r="C82" i="5"/>
  <c r="C25" i="5"/>
  <c r="C37" i="5"/>
  <c r="C11" i="5"/>
  <c r="C48" i="5"/>
  <c r="C18" i="4"/>
  <c r="C24" i="4"/>
  <c r="C8" i="4"/>
  <c r="P7" i="4"/>
  <c r="C34" i="4"/>
  <c r="L7" i="4"/>
  <c r="M7" i="4"/>
  <c r="H7" i="4"/>
  <c r="C46" i="4"/>
  <c r="C27" i="4"/>
  <c r="E7" i="4"/>
  <c r="D7" i="4"/>
  <c r="C50" i="4"/>
  <c r="I7" i="4"/>
  <c r="C38" i="4"/>
  <c r="G7" i="4"/>
  <c r="K7" i="4"/>
  <c r="O7" i="4"/>
  <c r="F7" i="4"/>
  <c r="J7" i="4"/>
  <c r="N7" i="4"/>
  <c r="G8" i="5" l="1"/>
  <c r="M8" i="5"/>
  <c r="J8" i="5"/>
  <c r="D8" i="5"/>
  <c r="I8" i="5"/>
  <c r="O8" i="5"/>
  <c r="C47" i="5"/>
  <c r="C24" i="5"/>
  <c r="C10" i="5"/>
  <c r="C7" i="4"/>
  <c r="C8" i="5" l="1"/>
</calcChain>
</file>

<file path=xl/sharedStrings.xml><?xml version="1.0" encoding="utf-8"?>
<sst xmlns="http://schemas.openxmlformats.org/spreadsheetml/2006/main" count="164" uniqueCount="146">
  <si>
    <t>1.8 % IMP. SOBRE REMUNERACIONES</t>
  </si>
  <si>
    <t>IMPUESTOS Y DERECHOS</t>
  </si>
  <si>
    <t>GASTOS DE ORDEN SOCIAL Y CULTURAL</t>
  </si>
  <si>
    <t>PEAJES</t>
  </si>
  <si>
    <t>HOSPEDAJE EN EL PAÍS</t>
  </si>
  <si>
    <t>VIÁTICOS EN EL PAÍS</t>
  </si>
  <si>
    <t>PASAJES TERRESTRES</t>
  </si>
  <si>
    <t>PASAJES AÉREOS</t>
  </si>
  <si>
    <t>REPARACIÓN Y MANTENIMIENTO DE EQUIPO DE TRANSP.</t>
  </si>
  <si>
    <t>INST. REP. Y MANTO. EQUIPO DE CÓMPUTO Y T.DE LA  I.</t>
  </si>
  <si>
    <t>SEGUROS DE BIENES PATRIMONIALES</t>
  </si>
  <si>
    <t>INTERESES, COMISIONES Y SERVICIOS BANCARIOS</t>
  </si>
  <si>
    <t>OTROS SERVICIOS DE APOYO ADMINISTRATIVO</t>
  </si>
  <si>
    <t>SERVICIO DE IMPRESIÓN</t>
  </si>
  <si>
    <t>SERVICIOS DE APOYO ADMINISTRATIVO Y FOTOCOPIADO</t>
  </si>
  <si>
    <t>SERVICIO DE CAPACITACIÓN</t>
  </si>
  <si>
    <t>SERVICIOS DE CONSULTORÍA CIENTÍFICA Y TÉCNICA</t>
  </si>
  <si>
    <t>SERV. CONSULTORÍA TECNOLOGÍAS DE LA INFORMACIÓN</t>
  </si>
  <si>
    <t>OTROS ARRENDAMIENTOS</t>
  </si>
  <si>
    <t>ARRENDAMIENTO DE ACTIVOS INTANGIBLES</t>
  </si>
  <si>
    <t>ARRENDAMIENTO DE EDIFICIOS Y LOCALES</t>
  </si>
  <si>
    <t>SERVICIO INTEGRALES Y OTROS SERVICIOS</t>
  </si>
  <si>
    <t>SERVICIO POSTAL, TELÉGRAFO Y MENSAJERÍA</t>
  </si>
  <si>
    <t>SERVICIO DE ACCESO A INTERNET Y PROC. DE INF.</t>
  </si>
  <si>
    <t>SERVICIO TELEFÓNICO TRADICIONAL</t>
  </si>
  <si>
    <t>SERVICIO DE AGUA POTABLE</t>
  </si>
  <si>
    <t>SERVICIO DE ENERGÍA ELÉCTRICA</t>
  </si>
  <si>
    <t>SERVICIOS GENERALES</t>
  </si>
  <si>
    <t>REFACC. Y ACC. MENORES SISTEMAS AIRE ACOND.</t>
  </si>
  <si>
    <t>REFACC. Y ACC. MENORES DE EQ. DE TRANSP.</t>
  </si>
  <si>
    <t>REFACC. Y ACC. MENORES DE EQ. DE CÓMPUTO Y T. I.</t>
  </si>
  <si>
    <t>VESTUARIOS Y UNIFORMES</t>
  </si>
  <si>
    <t>COMBUSTIBLES</t>
  </si>
  <si>
    <t>MEDICINAS Y PRODUCTOS FARMACÉUTICOS</t>
  </si>
  <si>
    <t>ARTÍCULOS DE CAFETERÍA</t>
  </si>
  <si>
    <t>MATERIAL DE LIMPIEZA</t>
  </si>
  <si>
    <t>MATERIAL IMPRESO Y DE APOYO INFORMÁTICO</t>
  </si>
  <si>
    <t>MAT, ÚTILES Y EQ. MENORES DE TEC. INF. Y COMUNIC.</t>
  </si>
  <si>
    <t>MATERIAL ESTADÍSTICO Y GEOGRÁFICO</t>
  </si>
  <si>
    <t>MATERIALES Y ÚTILES DE IMPRESIÓN Y REPRODUCCIÓN</t>
  </si>
  <si>
    <t>MATERIALES, ÚTILES Y EQUIPOS MENORES DE OFICINA</t>
  </si>
  <si>
    <t>MATERIALES Y SUMINISTROS</t>
  </si>
  <si>
    <t>AP AL SISTEMA PARA EL RETIRO CONFIANZA</t>
  </si>
  <si>
    <t>AP INFONAVIT CONFIANZA</t>
  </si>
  <si>
    <t>AP SERVICIO MÉDICO CONFIANZA</t>
  </si>
  <si>
    <t>HONORARIOS ASIMILABLES A SALARIOS</t>
  </si>
  <si>
    <t>SUELDO TABULAR PERSONAL CONFIANZA</t>
  </si>
  <si>
    <t>SERVICIOS PERSONALES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</si>
  <si>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</si>
  <si>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</si>
  <si>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</si>
  <si>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</si>
  <si>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</si>
  <si>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</si>
  <si>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</si>
  <si>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</si>
  <si>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</si>
  <si>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1er. Trimestre</t>
  </si>
  <si>
    <t>Marzo</t>
  </si>
  <si>
    <t>Febrero</t>
  </si>
  <si>
    <t>Enero</t>
  </si>
  <si>
    <t>INSTITUTO MUNICIPAL DE INVESTIGACIÓN Y PLANEACIÓN DE ENSENADA, B. C.</t>
  </si>
  <si>
    <t>Anual</t>
  </si>
  <si>
    <t>PERIODO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</si>
  <si>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</si>
  <si>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</si>
  <si>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</si>
  <si>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</si>
  <si>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</si>
  <si>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</si>
  <si>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</si>
  <si>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</si>
  <si>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</si>
  <si>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</si>
  <si>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de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</si>
  <si>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</si>
  <si>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</si>
  <si>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</si>
  <si>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</si>
  <si>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</si>
  <si>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</si>
  <si>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</si>
  <si>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</si>
  <si>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</si>
  <si>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</si>
  <si>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</si>
  <si>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</si>
  <si>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</si>
  <si>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</si>
  <si>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</si>
  <si>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</si>
  <si>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</si>
  <si>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</si>
  <si>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</si>
  <si>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</si>
  <si>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>Aprovechamientos de capital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</si>
  <si>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</si>
  <si>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</si>
  <si>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</si>
  <si>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>Ingresos de operación de entidades paraestatales empresariales</t>
  </si>
  <si>
    <t>Ingresos por ventas de bienes y servicios producidos en establecimientos del Gobierno Central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</si>
  <si>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</si>
  <si>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</si>
  <si>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</si>
  <si>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</si>
  <si>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</si>
  <si>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</si>
  <si>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</si>
  <si>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</si>
  <si>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</si>
  <si>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</si>
  <si>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análogos</t>
  </si>
  <si>
    <t>Ingresos derivados de Financiamientos</t>
  </si>
  <si>
    <t>Endeudamiento interno</t>
  </si>
  <si>
    <t>Endeudamiento externo</t>
  </si>
  <si>
    <t>REMUNERACIONES ADICIONALES Y ESPECIALES</t>
  </si>
  <si>
    <t>SEGURIDAD SOCIAL</t>
  </si>
  <si>
    <t>REMUNERACIONES AL PERSONAL DE CARÁCTER PERMANENTE</t>
  </si>
  <si>
    <t>REMUNERACIONES AL PERSONAL DE CARÁCTER TRANSITORIO</t>
  </si>
  <si>
    <t>MATERIALES DE ADMINISTRACIÓN, EMISIÓN DE DOCUMENTOS Y ARTÍCULOS OFICIALES</t>
  </si>
  <si>
    <t>ALIMENTOS Y UTENSILIOS</t>
  </si>
  <si>
    <t>COMBUSTIBLES, LUBRICANTES Y ADITIVOS</t>
  </si>
  <si>
    <t>PRODUCTOS QUÍMICOS, FARMACÉUTICOS Y DE LABORATORIO</t>
  </si>
  <si>
    <t>VESTUARIO, BLANCOS, PRENDAS DE PROTECCIÓN Y ARTÍCULOS DEPORTIVOS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</si>
  <si>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</si>
  <si>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</si>
  <si>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</si>
  <si>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</si>
  <si>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</si>
  <si>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</si>
  <si>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</si>
  <si>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</si>
  <si>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</si>
  <si>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SERVICIO SOCIAL A ESTUDIANTES Y PROFESIONISTAS</t>
  </si>
  <si>
    <t>MATERIALES Y ARTÍCULOS DE CONSTRUCCIÓN Y REPARACIÓN</t>
  </si>
  <si>
    <t>MATERIALES COMPLEMENTARIOS</t>
  </si>
  <si>
    <t>Calendario de Ingresos del Ejercicio Fiscal 2017</t>
  </si>
  <si>
    <t>Calendario de Presupuesto de Egresos del Ejercicio Fiscal 2017</t>
  </si>
  <si>
    <t>GRATIFICACIÓN DE FIN DE AÑO</t>
  </si>
  <si>
    <t xml:space="preserve">PRIMA VACACIONAL </t>
  </si>
  <si>
    <t>COMPENSACIONES</t>
  </si>
  <si>
    <t>EQUIPOS MENORES DE OFICINA</t>
  </si>
  <si>
    <t>CONS. MANTO. MENOR EDIFICIOS Y LOCALES</t>
  </si>
  <si>
    <t>INST. REP. Y MANTO. SIST. DE AIRE ACONDICIONADO</t>
  </si>
  <si>
    <t>BIENES MUEBLES, INMUEBLES E INTANGIBLES</t>
  </si>
  <si>
    <t>MAQUINARIA Y EQUIPO AIRE ACONDICIONADO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</si>
</sst>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2" applyFont="1"/>
    <xf numFmtId="165" fontId="2" fillId="0" borderId="0" xfId="3" applyNumberFormat="1" applyFont="1"/>
    <xf numFmtId="165" fontId="4" fillId="0" borderId="0" xfId="3" applyNumberFormat="1" applyFont="1"/>
    <xf numFmtId="165" fontId="3" fillId="0" borderId="0" xfId="3" applyNumberFormat="1" applyFont="1" applyBorder="1" applyAlignment="1"/>
    <xf numFmtId="165" fontId="4" fillId="0" borderId="0" xfId="3" applyNumberFormat="1" applyFont="1" applyBorder="1"/>
    <xf numFmtId="0" fontId="4" fillId="0" borderId="0" xfId="2" applyFont="1"/>
    <xf numFmtId="43" fontId="4" fillId="0" borderId="0" xfId="3" applyNumberFormat="1" applyFont="1" applyBorder="1"/>
    <xf numFmtId="43" fontId="6" fillId="0" borderId="0" xfId="3" applyNumberFormat="1" applyFont="1" applyFill="1" applyBorder="1"/>
    <xf numFmtId="43" fontId="4" fillId="0" borderId="0" xfId="3" applyNumberFormat="1" applyFont="1" applyFill="1" applyBorder="1"/>
    <xf numFmtId="0" fontId="4" fillId="0" borderId="0" xfId="2" applyFont="1" applyBorder="1"/>
    <xf numFmtId="165" fontId="3" fillId="0" borderId="9" xfId="3" applyNumberFormat="1" applyFont="1" applyFill="1" applyBorder="1"/>
    <xf numFmtId="165" fontId="4" fillId="0" borderId="9" xfId="3" applyNumberFormat="1" applyFont="1" applyFill="1" applyBorder="1" applyAlignment="1">
      <alignment horizontal="left"/>
    </xf>
    <xf numFmtId="165" fontId="4" fillId="0" borderId="9" xfId="3" applyNumberFormat="1" applyFont="1" applyBorder="1"/>
    <xf numFmtId="165" fontId="4" fillId="2" borderId="9" xfId="3" applyNumberFormat="1" applyFont="1" applyFill="1" applyBorder="1"/>
    <xf numFmtId="165" fontId="4" fillId="0" borderId="9" xfId="3" applyNumberFormat="1" applyFont="1" applyFill="1" applyBorder="1"/>
    <xf numFmtId="43" fontId="5" fillId="0" borderId="12" xfId="3" applyNumberFormat="1" applyFont="1" applyFill="1" applyBorder="1"/>
    <xf numFmtId="43" fontId="4" fillId="0" borderId="12" xfId="3" applyNumberFormat="1" applyFont="1" applyBorder="1"/>
    <xf numFmtId="43" fontId="6" fillId="0" borderId="12" xfId="3" applyNumberFormat="1" applyFont="1" applyFill="1" applyBorder="1"/>
    <xf numFmtId="43" fontId="4" fillId="0" borderId="12" xfId="3" applyNumberFormat="1" applyFont="1" applyFill="1" applyBorder="1"/>
    <xf numFmtId="43" fontId="4" fillId="0" borderId="11" xfId="3" applyNumberFormat="1" applyFont="1" applyBorder="1"/>
    <xf numFmtId="165" fontId="11" fillId="0" borderId="9" xfId="3" applyNumberFormat="1" applyFont="1" applyFill="1" applyBorder="1" applyAlignment="1">
      <alignment horizontal="center"/>
    </xf>
    <xf numFmtId="165" fontId="11" fillId="0" borderId="9" xfId="3" applyNumberFormat="1" applyFont="1" applyBorder="1" applyAlignment="1">
      <alignment horizontal="center"/>
    </xf>
    <xf numFmtId="165" fontId="11" fillId="2" borderId="9" xfId="3" applyNumberFormat="1" applyFont="1" applyFill="1" applyBorder="1" applyAlignment="1">
      <alignment horizontal="center"/>
    </xf>
    <xf numFmtId="0" fontId="4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0" fontId="4" fillId="0" borderId="18" xfId="2" applyFont="1" applyBorder="1" applyAlignment="1"/>
    <xf numFmtId="43" fontId="4" fillId="0" borderId="12" xfId="3" applyNumberFormat="1" applyFont="1" applyBorder="1" applyAlignment="1">
      <alignment horizontal="left"/>
    </xf>
    <xf numFmtId="43" fontId="4" fillId="0" borderId="12" xfId="3" applyNumberFormat="1" applyFont="1" applyBorder="1" applyAlignment="1">
      <alignment horizontal="left" wrapText="1"/>
    </xf>
    <xf numFmtId="0" fontId="6" fillId="0" borderId="18" xfId="2" applyFont="1" applyFill="1" applyBorder="1" applyAlignment="1"/>
    <xf numFmtId="43" fontId="5" fillId="0" borderId="12" xfId="3" applyNumberFormat="1" applyFont="1" applyFill="1" applyBorder="1" applyAlignment="1">
      <alignment horizontal="left"/>
    </xf>
    <xf numFmtId="43" fontId="6" fillId="0" borderId="12" xfId="3" applyNumberFormat="1" applyFont="1" applyFill="1" applyBorder="1" applyAlignment="1">
      <alignment horizontal="left"/>
    </xf>
    <xf numFmtId="43" fontId="6" fillId="0" borderId="12" xfId="3" applyNumberFormat="1" applyFont="1" applyFill="1" applyBorder="1" applyAlignment="1">
      <alignment horizontal="left" wrapText="1"/>
    </xf>
    <xf numFmtId="0" fontId="4" fillId="0" borderId="18" xfId="2" applyFont="1" applyFill="1" applyBorder="1" applyAlignment="1"/>
    <xf numFmtId="43" fontId="4" fillId="0" borderId="12" xfId="3" applyNumberFormat="1" applyFont="1" applyFill="1" applyBorder="1" applyAlignment="1">
      <alignment horizontal="left" wrapText="1"/>
    </xf>
    <xf numFmtId="43" fontId="4" fillId="0" borderId="12" xfId="3" applyNumberFormat="1" applyFont="1" applyFill="1" applyBorder="1" applyAlignment="1">
      <alignment horizontal="left"/>
    </xf>
    <xf numFmtId="166" fontId="4" fillId="0" borderId="0" xfId="1" applyNumberFormat="1" applyFont="1"/>
    <xf numFmtId="166" fontId="5" fillId="0" borderId="12" xfId="1" applyNumberFormat="1" applyFont="1" applyFill="1" applyBorder="1"/>
    <xf numFmtId="166" fontId="4" fillId="0" borderId="12" xfId="1" applyNumberFormat="1" applyFont="1" applyBorder="1"/>
    <xf numFmtId="166" fontId="6" fillId="0" borderId="12" xfId="1" applyNumberFormat="1" applyFont="1" applyFill="1" applyBorder="1"/>
    <xf numFmtId="166" fontId="4" fillId="0" borderId="12" xfId="1" applyNumberFormat="1" applyFont="1" applyFill="1" applyBorder="1"/>
    <xf numFmtId="166" fontId="4" fillId="0" borderId="0" xfId="1" applyNumberFormat="1" applyFont="1" applyBorder="1"/>
    <xf numFmtId="166" fontId="2" fillId="0" borderId="0" xfId="1" applyNumberFormat="1" applyFont="1"/>
    <xf numFmtId="164" fontId="4" fillId="0" borderId="9" xfId="3" applyNumberFormat="1" applyFont="1" applyFill="1" applyBorder="1"/>
    <xf numFmtId="164" fontId="4" fillId="0" borderId="9" xfId="3" applyNumberFormat="1" applyFont="1" applyBorder="1"/>
    <xf numFmtId="43" fontId="6" fillId="0" borderId="12" xfId="1" applyNumberFormat="1" applyFont="1" applyFill="1" applyBorder="1"/>
    <xf numFmtId="0" fontId="2" fillId="0" borderId="8" xfId="2" applyFont="1" applyBorder="1"/>
    <xf numFmtId="0" fontId="3" fillId="0" borderId="7" xfId="2" applyFont="1" applyBorder="1" applyAlignment="1"/>
    <xf numFmtId="0" fontId="2" fillId="0" borderId="6" xfId="2" applyFont="1" applyBorder="1"/>
    <xf numFmtId="43" fontId="5" fillId="0" borderId="5" xfId="3" applyNumberFormat="1" applyFont="1" applyFill="1" applyBorder="1" applyAlignment="1">
      <alignment horizontal="center"/>
    </xf>
    <xf numFmtId="0" fontId="2" fillId="0" borderId="3" xfId="2" applyFont="1" applyBorder="1"/>
    <xf numFmtId="43" fontId="5" fillId="0" borderId="4" xfId="3" applyNumberFormat="1" applyFont="1" applyFill="1" applyBorder="1" applyAlignment="1">
      <alignment horizontal="center"/>
    </xf>
    <xf numFmtId="43" fontId="5" fillId="0" borderId="1" xfId="3" applyNumberFormat="1" applyFont="1" applyFill="1" applyBorder="1" applyAlignment="1">
      <alignment horizontal="center"/>
    </xf>
    <xf numFmtId="43" fontId="6" fillId="0" borderId="25" xfId="3" applyNumberFormat="1" applyFont="1" applyFill="1" applyBorder="1"/>
    <xf numFmtId="43" fontId="6" fillId="0" borderId="2" xfId="3" applyNumberFormat="1" applyFont="1" applyFill="1" applyBorder="1"/>
    <xf numFmtId="43" fontId="6" fillId="0" borderId="26" xfId="3" applyNumberFormat="1" applyFont="1" applyFill="1" applyBorder="1"/>
    <xf numFmtId="43" fontId="6" fillId="0" borderId="12" xfId="3" applyNumberFormat="1" applyFont="1" applyFill="1" applyBorder="1" applyAlignment="1">
      <alignment wrapText="1"/>
    </xf>
    <xf numFmtId="43" fontId="4" fillId="0" borderId="12" xfId="3" applyNumberFormat="1" applyFont="1" applyBorder="1" applyAlignment="1">
      <alignment wrapText="1"/>
    </xf>
    <xf numFmtId="43" fontId="5" fillId="0" borderId="27" xfId="3" applyNumberFormat="1" applyFont="1" applyFill="1" applyBorder="1"/>
    <xf numFmtId="43" fontId="5" fillId="0" borderId="25" xfId="3" applyNumberFormat="1" applyFont="1" applyFill="1" applyBorder="1"/>
    <xf numFmtId="0" fontId="2" fillId="0" borderId="25" xfId="2" applyFont="1" applyBorder="1"/>
    <xf numFmtId="0" fontId="2" fillId="0" borderId="0" xfId="2" applyFont="1" applyBorder="1"/>
    <xf numFmtId="0" fontId="2" fillId="0" borderId="30" xfId="2" applyFont="1" applyBorder="1"/>
    <xf numFmtId="0" fontId="3" fillId="0" borderId="0" xfId="2" applyFont="1" applyBorder="1" applyAlignment="1">
      <alignment horizontal="center"/>
    </xf>
    <xf numFmtId="165" fontId="2" fillId="0" borderId="0" xfId="3" applyNumberFormat="1" applyFont="1" applyBorder="1"/>
    <xf numFmtId="0" fontId="4" fillId="0" borderId="0" xfId="2" applyFont="1" applyBorder="1" applyAlignment="1">
      <alignment horizontal="left"/>
    </xf>
    <xf numFmtId="166" fontId="3" fillId="0" borderId="0" xfId="1" applyNumberFormat="1" applyFont="1" applyBorder="1" applyAlignment="1">
      <alignment horizontal="center"/>
    </xf>
    <xf numFmtId="165" fontId="3" fillId="0" borderId="31" xfId="3" applyNumberFormat="1" applyFont="1" applyFill="1" applyBorder="1" applyAlignment="1">
      <alignment horizontal="center"/>
    </xf>
    <xf numFmtId="165" fontId="3" fillId="0" borderId="32" xfId="3" applyNumberFormat="1" applyFont="1" applyBorder="1" applyAlignment="1">
      <alignment horizontal="center"/>
    </xf>
    <xf numFmtId="165" fontId="3" fillId="0" borderId="32" xfId="3" applyNumberFormat="1" applyFont="1" applyFill="1" applyBorder="1" applyAlignment="1">
      <alignment horizontal="center"/>
    </xf>
    <xf numFmtId="165" fontId="3" fillId="0" borderId="33" xfId="3" applyNumberFormat="1" applyFont="1" applyBorder="1" applyAlignment="1">
      <alignment horizontal="center"/>
    </xf>
    <xf numFmtId="43" fontId="5" fillId="0" borderId="22" xfId="3" applyNumberFormat="1" applyFont="1" applyFill="1" applyBorder="1" applyAlignment="1">
      <alignment horizontal="center"/>
    </xf>
    <xf numFmtId="43" fontId="3" fillId="0" borderId="21" xfId="3" applyNumberFormat="1" applyFont="1" applyFill="1" applyBorder="1" applyAlignment="1">
      <alignment horizontal="center"/>
    </xf>
    <xf numFmtId="43" fontId="3" fillId="0" borderId="1" xfId="3" applyNumberFormat="1" applyFont="1" applyFill="1" applyBorder="1" applyAlignment="1">
      <alignment horizontal="center"/>
    </xf>
    <xf numFmtId="43" fontId="3" fillId="0" borderId="1" xfId="3" applyNumberFormat="1" applyFont="1" applyBorder="1" applyAlignment="1">
      <alignment horizontal="center"/>
    </xf>
    <xf numFmtId="43" fontId="6" fillId="0" borderId="27" xfId="3" applyNumberFormat="1" applyFont="1" applyFill="1" applyBorder="1"/>
    <xf numFmtId="43" fontId="4" fillId="0" borderId="27" xfId="3" applyNumberFormat="1" applyFont="1" applyFill="1" applyBorder="1"/>
    <xf numFmtId="43" fontId="4" fillId="0" borderId="28" xfId="3" applyNumberFormat="1" applyFont="1" applyFill="1" applyBorder="1"/>
    <xf numFmtId="43" fontId="4" fillId="0" borderId="10" xfId="3" applyNumberFormat="1" applyFont="1" applyFill="1" applyBorder="1"/>
    <xf numFmtId="43" fontId="4" fillId="0" borderId="24" xfId="3" applyNumberFormat="1" applyFont="1" applyFill="1" applyBorder="1"/>
    <xf numFmtId="43" fontId="4" fillId="0" borderId="9" xfId="3" applyNumberFormat="1" applyFont="1" applyFill="1" applyBorder="1" applyAlignment="1">
      <alignment horizontal="left"/>
    </xf>
    <xf numFmtId="43" fontId="4" fillId="0" borderId="23" xfId="3" applyNumberFormat="1" applyFont="1" applyFill="1" applyBorder="1" applyAlignment="1">
      <alignment horizontal="left"/>
    </xf>
    <xf numFmtId="43" fontId="4" fillId="0" borderId="9" xfId="3" applyNumberFormat="1" applyFont="1" applyFill="1" applyBorder="1"/>
    <xf numFmtId="43" fontId="4" fillId="0" borderId="23" xfId="3" applyNumberFormat="1" applyFont="1" applyFill="1" applyBorder="1"/>
    <xf numFmtId="43" fontId="4" fillId="0" borderId="19" xfId="3" applyNumberFormat="1" applyFont="1" applyFill="1" applyBorder="1"/>
    <xf numFmtId="43" fontId="4" fillId="0" borderId="20" xfId="3" applyNumberFormat="1" applyFont="1" applyFill="1" applyBorder="1"/>
    <xf numFmtId="43" fontId="6" fillId="0" borderId="0" xfId="3" applyNumberFormat="1" applyFont="1" applyFill="1" applyBorder="1" applyAlignment="1">
      <alignment wrapText="1"/>
    </xf>
    <xf numFmtId="43" fontId="6" fillId="0" borderId="36" xfId="3" applyNumberFormat="1" applyFont="1" applyFill="1" applyBorder="1"/>
    <xf numFmtId="43" fontId="4" fillId="0" borderId="32" xfId="3" applyNumberFormat="1" applyFont="1" applyFill="1" applyBorder="1"/>
    <xf numFmtId="43" fontId="4" fillId="0" borderId="33" xfId="3" applyNumberFormat="1" applyFont="1" applyFill="1" applyBorder="1"/>
    <xf numFmtId="0" fontId="2" fillId="0" borderId="37" xfId="2" applyFont="1" applyBorder="1"/>
    <xf numFmtId="43" fontId="6" fillId="0" borderId="38" xfId="3" applyNumberFormat="1" applyFont="1" applyFill="1" applyBorder="1"/>
    <xf numFmtId="43" fontId="6" fillId="0" borderId="39" xfId="3" applyNumberFormat="1" applyFont="1" applyFill="1" applyBorder="1"/>
    <xf numFmtId="0" fontId="4" fillId="0" borderId="29" xfId="2" applyFont="1" applyBorder="1"/>
    <xf numFmtId="43" fontId="6" fillId="0" borderId="40" xfId="3" applyNumberFormat="1" applyFont="1" applyFill="1" applyBorder="1"/>
    <xf numFmtId="0" fontId="3" fillId="0" borderId="0" xfId="2" applyFont="1" applyBorder="1" applyAlignment="1">
      <alignment horizontal="center"/>
    </xf>
    <xf numFmtId="0" fontId="4" fillId="0" borderId="0" xfId="2" applyFont="1" applyBorder="1"/>
    <xf numFmtId="165" fontId="3" fillId="0" borderId="0" xfId="3" applyNumberFormat="1" applyFont="1" applyBorder="1" applyAlignment="1">
      <alignment horizontal="center"/>
    </xf>
    <xf numFmtId="165" fontId="11" fillId="3" borderId="9" xfId="3" applyNumberFormat="1" applyFont="1" applyFill="1" applyBorder="1" applyAlignment="1">
      <alignment horizontal="center"/>
    </xf>
    <xf numFmtId="166" fontId="9" fillId="3" borderId="14" xfId="1" applyNumberFormat="1" applyFont="1" applyFill="1" applyBorder="1" applyAlignment="1">
      <alignment horizontal="center" wrapText="1"/>
    </xf>
    <xf numFmtId="166" fontId="10" fillId="3" borderId="11" xfId="1" applyNumberFormat="1" applyFont="1" applyFill="1" applyBorder="1" applyAlignment="1">
      <alignment horizontal="center" wrapText="1"/>
    </xf>
    <xf numFmtId="43" fontId="9" fillId="0" borderId="13" xfId="3" applyNumberFormat="1" applyFont="1" applyFill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4" fillId="0" borderId="18" xfId="2" applyFont="1" applyBorder="1" applyAlignment="1">
      <alignment horizontal="left" wrapText="1"/>
    </xf>
    <xf numFmtId="0" fontId="4" fillId="0" borderId="12" xfId="2" applyFont="1" applyBorder="1" applyAlignment="1">
      <alignment horizontal="left" wrapText="1"/>
    </xf>
    <xf numFmtId="0" fontId="7" fillId="0" borderId="0" xfId="2" applyFont="1" applyAlignment="1">
      <alignment horizontal="center"/>
    </xf>
    <xf numFmtId="165" fontId="3" fillId="3" borderId="34" xfId="3" applyNumberFormat="1" applyFont="1" applyFill="1" applyBorder="1" applyAlignment="1">
      <alignment horizontal="center"/>
    </xf>
    <xf numFmtId="165" fontId="3" fillId="3" borderId="30" xfId="3" applyNumberFormat="1" applyFont="1" applyFill="1" applyBorder="1" applyAlignment="1">
      <alignment horizontal="center"/>
    </xf>
    <xf numFmtId="165" fontId="3" fillId="3" borderId="35" xfId="3" applyNumberFormat="1" applyFont="1" applyFill="1" applyBorder="1" applyAlignment="1">
      <alignment horizontal="center"/>
    </xf>
    <xf numFmtId="43" fontId="5" fillId="0" borderId="1" xfId="3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24">
    <cellStyle name="Comma" xfId="1" builtinId="3"/>
    <cellStyle name="Comma 2" xfId="4"/>
    <cellStyle name="Millares 2" xfId="5"/>
    <cellStyle name="Millares 3" xfId="6"/>
    <cellStyle name="Millares 3 2" xfId="7"/>
    <cellStyle name="Millares 4" xfId="8"/>
    <cellStyle name="Millares 5" xfId="9"/>
    <cellStyle name="Millares 6" xfId="10"/>
    <cellStyle name="Millares 7" xfId="11"/>
    <cellStyle name="Millares 7 2" xfId="12"/>
    <cellStyle name="Millares 8" xfId="3"/>
    <cellStyle name="Normal" xfId="0" builtinId="0"/>
    <cellStyle name="Normal 2" xfId="13"/>
    <cellStyle name="Normal 2 2" xfId="14"/>
    <cellStyle name="Normal 3" xfId="15"/>
    <cellStyle name="Normal 4" xfId="16"/>
    <cellStyle name="Normal 5" xfId="17"/>
    <cellStyle name="Normal 6" xfId="18"/>
    <cellStyle name="Normal 6 2" xfId="19"/>
    <cellStyle name="Normal 7" xfId="20"/>
    <cellStyle name="Normal 7 2" xfId="21"/>
    <cellStyle name="Normal 8" xfId="22"/>
    <cellStyle name="Normal 9" xfId="2"/>
    <cellStyle name="Porcentual 2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212481</xdr:colOff>
      <xdr:row>0</xdr:row>
      <xdr:rowOff>43963</xdr:rowOff>
    </xdr:from>
    <xdr:to>
      <xdr:col>1</xdr:col>
      <xdr:colOff>893885</xdr:colOff>
      <xdr:row>2</xdr:row>
      <xdr:rowOff>139212</xdr:rowOff>
    </xdr:to>
    <xdr:pic>
      <xdr:nvPicPr>
        <xdr:cNvPr id="2" name="1 Imagen" descr="logo_IMIP_400px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481" y="43963"/>
          <a:ext cx="1091712" cy="402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430819</xdr:colOff>
      <xdr:row>0</xdr:row>
      <xdr:rowOff>58616</xdr:rowOff>
    </xdr:from>
    <xdr:to>
      <xdr:col>15</xdr:col>
      <xdr:colOff>439615</xdr:colOff>
      <xdr:row>3</xdr:row>
      <xdr:rowOff>29308</xdr:rowOff>
    </xdr:to>
    <xdr:pic>
      <xdr:nvPicPr>
        <xdr:cNvPr id="3" name="2 Imagen" descr="Ensenada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99377" y="58616"/>
          <a:ext cx="697526" cy="43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212481</xdr:colOff>
      <xdr:row>0</xdr:row>
      <xdr:rowOff>43962</xdr:rowOff>
    </xdr:from>
    <xdr:to>
      <xdr:col>1</xdr:col>
      <xdr:colOff>945174</xdr:colOff>
      <xdr:row>3</xdr:row>
      <xdr:rowOff>117231</xdr:rowOff>
    </xdr:to>
    <xdr:pic>
      <xdr:nvPicPr>
        <xdr:cNvPr id="2" name="1 Imagen" descr="logo_IMIP_400px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481" y="43962"/>
          <a:ext cx="1090979" cy="530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20512</xdr:colOff>
      <xdr:row>0</xdr:row>
      <xdr:rowOff>36635</xdr:rowOff>
    </xdr:from>
    <xdr:to>
      <xdr:col>15</xdr:col>
      <xdr:colOff>87922</xdr:colOff>
      <xdr:row>3</xdr:row>
      <xdr:rowOff>102576</xdr:rowOff>
    </xdr:to>
    <xdr:pic>
      <xdr:nvPicPr>
        <xdr:cNvPr id="3" name="2 Imagen" descr="Ensenada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40837" y="36635"/>
          <a:ext cx="696061" cy="523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3"/>
  <sheetViews>
    <sheetView tabSelected="1" zoomScale="130" zoomScaleNormal="13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A4" sqref="A4"/>
    </sheetView>
  </sheetViews>
  <sheetFormatPr defaultColWidth="11.42578125" defaultRowHeight="12" x14ac:dyDescent="0.2"/>
  <cols>
    <col min="1" max="1" width="6.140625" style="1" bestFit="1" customWidth="1"/>
    <col min="2" max="2" width="32.140625" style="25" customWidth="1"/>
    <col min="3" max="3" width="12.7109375" style="42" customWidth="1"/>
    <col min="4" max="4" width="10.28515625" style="2" customWidth="1"/>
    <col min="5" max="5" width="8.85546875" style="2" customWidth="1"/>
    <col min="6" max="6" width="9" style="2" customWidth="1"/>
    <col min="7" max="7" width="12.28515625" style="2" hidden="1" customWidth="1"/>
    <col min="8" max="10" width="8.85546875" style="1" customWidth="1"/>
    <col min="11" max="12" width="7.7109375" style="1" customWidth="1"/>
    <col min="13" max="13" width="9.5703125" style="1" customWidth="1"/>
    <col min="14" max="14" width="8" style="1" customWidth="1"/>
    <col min="15" max="15" width="10.28515625" style="1" customWidth="1"/>
    <col min="16" max="16" width="9.42578125" style="1" customWidth="1"/>
    <col min="17" max="16384" width="11.42578125" style="1"/>
  </cols>
  <sheetData>
    <row r="2" spans="1:16" x14ac:dyDescent="0.2">
      <c r="A2" s="109" t="s">
        <v>61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x14ac:dyDescent="0.2">
      <c r="A3" s="109" t="s">
        <v>136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4" spans="1:16" ht="6" customHeight="1" x14ac:dyDescent="0.2">
      <c r="A4" s="6"/>
      <c r="B4" s="24"/>
      <c r="C4" s="36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16" ht="12.75" customHeight="1" x14ac:dyDescent="0.2">
      <c r="A5" s="101" t="s">
        <v>64</v>
      </c>
      <c r="B5" s="102"/>
      <c r="C5" s="99" t="s">
        <v>62</v>
      </c>
      <c r="D5" s="98" t="s">
        <v>63</v>
      </c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</row>
    <row r="6" spans="1:16" ht="12.75" x14ac:dyDescent="0.2">
      <c r="A6" s="103"/>
      <c r="B6" s="104"/>
      <c r="C6" s="100"/>
      <c r="D6" s="21" t="s">
        <v>60</v>
      </c>
      <c r="E6" s="22" t="s">
        <v>59</v>
      </c>
      <c r="F6" s="22" t="s">
        <v>58</v>
      </c>
      <c r="G6" s="23" t="s">
        <v>57</v>
      </c>
      <c r="H6" s="21" t="s">
        <v>56</v>
      </c>
      <c r="I6" s="22" t="s">
        <v>55</v>
      </c>
      <c r="J6" s="22" t="s">
        <v>54</v>
      </c>
      <c r="K6" s="21" t="s">
        <v>53</v>
      </c>
      <c r="L6" s="22" t="s">
        <v>52</v>
      </c>
      <c r="M6" s="22" t="s">
        <v>51</v>
      </c>
      <c r="N6" s="21" t="s">
        <v>50</v>
      </c>
      <c r="O6" s="22" t="s">
        <v>49</v>
      </c>
      <c r="P6" s="22" t="s">
        <v>48</v>
      </c>
    </row>
    <row r="7" spans="1:16" ht="12" customHeight="1" x14ac:dyDescent="0.2">
      <c r="A7" s="105"/>
      <c r="B7" s="106"/>
      <c r="C7" s="37">
        <f>+D7+E7+F7+H7+I7+J7+K7+L7+M7+N7+O7+P7</f>
        <v>3990000</v>
      </c>
      <c r="D7" s="11">
        <f>+D8+D18+D24+D27+D34+D38+D42+D46+D50+D57</f>
        <v>332500</v>
      </c>
      <c r="E7" s="11">
        <f t="shared" ref="E7:P7" si="0">+E8+E18+E24+E27+E34+E38+E42+E46+E50+E57</f>
        <v>332500</v>
      </c>
      <c r="F7" s="11">
        <f t="shared" si="0"/>
        <v>332500</v>
      </c>
      <c r="G7" s="11">
        <f t="shared" si="0"/>
        <v>332500</v>
      </c>
      <c r="H7" s="11">
        <f t="shared" si="0"/>
        <v>332500</v>
      </c>
      <c r="I7" s="11">
        <f t="shared" si="0"/>
        <v>332500</v>
      </c>
      <c r="J7" s="11">
        <f t="shared" si="0"/>
        <v>332500</v>
      </c>
      <c r="K7" s="11">
        <f t="shared" si="0"/>
        <v>332500</v>
      </c>
      <c r="L7" s="11">
        <f t="shared" si="0"/>
        <v>332500</v>
      </c>
      <c r="M7" s="11">
        <f t="shared" si="0"/>
        <v>332500</v>
      </c>
      <c r="N7" s="11">
        <f t="shared" si="0"/>
        <v>332500</v>
      </c>
      <c r="O7" s="11">
        <f t="shared" si="0"/>
        <v>332500</v>
      </c>
      <c r="P7" s="11">
        <f t="shared" si="0"/>
        <v>332500</v>
      </c>
    </row>
    <row r="8" spans="1:16" ht="12" customHeight="1" x14ac:dyDescent="0.2">
      <c r="A8" s="26" t="s">
        <v>65</v>
      </c>
      <c r="B8" s="27"/>
      <c r="C8" s="37">
        <f>+D8+E8+F8+H8+I8+J8+K8+L8+M8+N8+O8+P8</f>
        <v>0</v>
      </c>
      <c r="D8" s="12">
        <f>SUM(D9:D17)</f>
        <v>0</v>
      </c>
      <c r="E8" s="12">
        <f t="shared" ref="E8:P8" si="1">SUM(E9:E17)</f>
        <v>0</v>
      </c>
      <c r="F8" s="12">
        <f t="shared" si="1"/>
        <v>0</v>
      </c>
      <c r="G8" s="12">
        <f t="shared" si="1"/>
        <v>0</v>
      </c>
      <c r="H8" s="12">
        <f t="shared" si="1"/>
        <v>0</v>
      </c>
      <c r="I8" s="12">
        <f t="shared" si="1"/>
        <v>0</v>
      </c>
      <c r="J8" s="12">
        <f t="shared" si="1"/>
        <v>0</v>
      </c>
      <c r="K8" s="12">
        <f t="shared" si="1"/>
        <v>0</v>
      </c>
      <c r="L8" s="12">
        <f t="shared" si="1"/>
        <v>0</v>
      </c>
      <c r="M8" s="12">
        <f t="shared" si="1"/>
        <v>0</v>
      </c>
      <c r="N8" s="12">
        <f t="shared" si="1"/>
        <v>0</v>
      </c>
      <c r="O8" s="12">
        <f t="shared" si="1"/>
        <v>0</v>
      </c>
      <c r="P8" s="12">
        <f t="shared" si="1"/>
        <v>0</v>
      </c>
    </row>
    <row r="9" spans="1:16" ht="12" customHeight="1" x14ac:dyDescent="0.2">
      <c r="A9" s="26"/>
      <c r="B9" s="27" t="s">
        <v>66</v>
      </c>
      <c r="C9" s="38"/>
      <c r="D9" s="12"/>
      <c r="E9" s="13"/>
      <c r="F9" s="13"/>
      <c r="G9" s="14"/>
      <c r="H9" s="15"/>
      <c r="I9" s="13"/>
      <c r="J9" s="13"/>
      <c r="K9" s="13"/>
      <c r="L9" s="13"/>
      <c r="M9" s="13"/>
      <c r="N9" s="15"/>
      <c r="O9" s="15"/>
      <c r="P9" s="15"/>
    </row>
    <row r="10" spans="1:16" ht="12" customHeight="1" x14ac:dyDescent="0.2">
      <c r="A10" s="26"/>
      <c r="B10" s="27" t="s">
        <v>67</v>
      </c>
      <c r="C10" s="38"/>
      <c r="D10" s="12"/>
      <c r="E10" s="13"/>
      <c r="F10" s="13"/>
      <c r="G10" s="14"/>
      <c r="H10" s="15"/>
      <c r="I10" s="13"/>
      <c r="J10" s="13"/>
      <c r="K10" s="13"/>
      <c r="L10" s="13"/>
      <c r="M10" s="13"/>
      <c r="N10" s="15"/>
      <c r="O10" s="15"/>
      <c r="P10" s="15"/>
    </row>
    <row r="11" spans="1:16" ht="24.95" customHeight="1" x14ac:dyDescent="0.2">
      <c r="A11" s="26"/>
      <c r="B11" s="28" t="s">
        <v>68</v>
      </c>
      <c r="C11" s="38"/>
      <c r="D11" s="12"/>
      <c r="E11" s="13"/>
      <c r="F11" s="13"/>
      <c r="G11" s="14"/>
      <c r="H11" s="15"/>
      <c r="I11" s="13"/>
      <c r="J11" s="13"/>
      <c r="K11" s="13"/>
      <c r="L11" s="13"/>
      <c r="M11" s="13"/>
      <c r="N11" s="15"/>
      <c r="O11" s="15"/>
      <c r="P11" s="15"/>
    </row>
    <row r="12" spans="1:16" ht="12" customHeight="1" x14ac:dyDescent="0.2">
      <c r="A12" s="26"/>
      <c r="B12" s="27" t="s">
        <v>69</v>
      </c>
      <c r="C12" s="38"/>
      <c r="D12" s="12"/>
      <c r="E12" s="13"/>
      <c r="F12" s="13"/>
      <c r="G12" s="14"/>
      <c r="H12" s="15"/>
      <c r="I12" s="13"/>
      <c r="J12" s="13"/>
      <c r="K12" s="13"/>
      <c r="L12" s="13"/>
      <c r="M12" s="13"/>
      <c r="N12" s="15"/>
      <c r="O12" s="15"/>
      <c r="P12" s="15"/>
    </row>
    <row r="13" spans="1:16" ht="12" customHeight="1" x14ac:dyDescent="0.2">
      <c r="A13" s="26"/>
      <c r="B13" s="27" t="s">
        <v>70</v>
      </c>
      <c r="C13" s="38"/>
      <c r="D13" s="12"/>
      <c r="E13" s="13"/>
      <c r="F13" s="13"/>
      <c r="G13" s="14"/>
      <c r="H13" s="15"/>
      <c r="I13" s="13"/>
      <c r="J13" s="13"/>
      <c r="K13" s="13"/>
      <c r="L13" s="13"/>
      <c r="M13" s="13"/>
      <c r="N13" s="15"/>
      <c r="O13" s="15"/>
      <c r="P13" s="15"/>
    </row>
    <row r="14" spans="1:16" ht="12" customHeight="1" x14ac:dyDescent="0.2">
      <c r="A14" s="26"/>
      <c r="B14" s="27" t="s">
        <v>71</v>
      </c>
      <c r="C14" s="38"/>
      <c r="D14" s="12"/>
      <c r="E14" s="13"/>
      <c r="F14" s="13"/>
      <c r="G14" s="14"/>
      <c r="H14" s="15"/>
      <c r="I14" s="13"/>
      <c r="J14" s="13"/>
      <c r="K14" s="13"/>
      <c r="L14" s="13"/>
      <c r="M14" s="13"/>
      <c r="N14" s="15"/>
      <c r="O14" s="15"/>
      <c r="P14" s="15"/>
    </row>
    <row r="15" spans="1:16" ht="12" customHeight="1" x14ac:dyDescent="0.2">
      <c r="A15" s="26"/>
      <c r="B15" s="27" t="s">
        <v>72</v>
      </c>
      <c r="C15" s="38"/>
      <c r="D15" s="12"/>
      <c r="E15" s="13"/>
      <c r="F15" s="13"/>
      <c r="G15" s="14"/>
      <c r="H15" s="15"/>
      <c r="I15" s="13"/>
      <c r="J15" s="13"/>
      <c r="K15" s="13"/>
      <c r="L15" s="13"/>
      <c r="M15" s="13"/>
      <c r="N15" s="15"/>
      <c r="O15" s="15"/>
      <c r="P15" s="15"/>
    </row>
    <row r="16" spans="1:16" ht="12" customHeight="1" x14ac:dyDescent="0.2">
      <c r="A16" s="26"/>
      <c r="B16" s="27" t="s">
        <v>73</v>
      </c>
      <c r="C16" s="38"/>
      <c r="D16" s="12"/>
      <c r="E16" s="13"/>
      <c r="F16" s="13"/>
      <c r="G16" s="14"/>
      <c r="H16" s="15"/>
      <c r="I16" s="13"/>
      <c r="J16" s="13"/>
      <c r="K16" s="13"/>
      <c r="L16" s="13"/>
      <c r="M16" s="13"/>
      <c r="N16" s="15"/>
      <c r="O16" s="15"/>
      <c r="P16" s="15"/>
    </row>
    <row r="17" spans="1:16" ht="35.1" customHeight="1" x14ac:dyDescent="0.2">
      <c r="A17" s="26"/>
      <c r="B17" s="28" t="s">
        <v>74</v>
      </c>
      <c r="C17" s="38"/>
      <c r="D17" s="15"/>
      <c r="E17" s="13"/>
      <c r="F17" s="13"/>
      <c r="G17" s="14"/>
      <c r="H17" s="15"/>
      <c r="I17" s="13"/>
      <c r="J17" s="13"/>
      <c r="K17" s="13"/>
      <c r="L17" s="13"/>
      <c r="M17" s="13"/>
      <c r="N17" s="15"/>
      <c r="O17" s="15"/>
      <c r="P17" s="15"/>
    </row>
    <row r="18" spans="1:16" ht="12" customHeight="1" x14ac:dyDescent="0.2">
      <c r="A18" s="29" t="s">
        <v>75</v>
      </c>
      <c r="B18" s="30"/>
      <c r="C18" s="37">
        <f>+D18+E18+F18+H18+I18+J18+K18+L18+M18+N18+O18+P18</f>
        <v>0</v>
      </c>
      <c r="D18" s="11">
        <f>SUM(D19:D23)</f>
        <v>0</v>
      </c>
      <c r="E18" s="11">
        <f t="shared" ref="E18:P18" si="2">SUM(E19:E23)</f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  <c r="K18" s="11">
        <f t="shared" si="2"/>
        <v>0</v>
      </c>
      <c r="L18" s="11">
        <f t="shared" si="2"/>
        <v>0</v>
      </c>
      <c r="M18" s="11">
        <f t="shared" si="2"/>
        <v>0</v>
      </c>
      <c r="N18" s="11">
        <f t="shared" si="2"/>
        <v>0</v>
      </c>
      <c r="O18" s="11">
        <f t="shared" si="2"/>
        <v>0</v>
      </c>
      <c r="P18" s="11">
        <f t="shared" si="2"/>
        <v>0</v>
      </c>
    </row>
    <row r="19" spans="1:16" ht="12" customHeight="1" x14ac:dyDescent="0.2">
      <c r="A19" s="26"/>
      <c r="B19" s="27" t="s">
        <v>76</v>
      </c>
      <c r="C19" s="38"/>
      <c r="D19" s="15"/>
      <c r="E19" s="13"/>
      <c r="F19" s="13"/>
      <c r="G19" s="14"/>
      <c r="H19" s="15"/>
      <c r="I19" s="13"/>
      <c r="J19" s="13"/>
      <c r="K19" s="13"/>
      <c r="L19" s="13"/>
      <c r="M19" s="13"/>
      <c r="N19" s="15"/>
      <c r="O19" s="15"/>
      <c r="P19" s="15"/>
    </row>
    <row r="20" spans="1:16" ht="12" customHeight="1" x14ac:dyDescent="0.2">
      <c r="A20" s="26"/>
      <c r="B20" s="27" t="s">
        <v>77</v>
      </c>
      <c r="C20" s="38"/>
      <c r="D20" s="15"/>
      <c r="E20" s="13"/>
      <c r="F20" s="13"/>
      <c r="G20" s="14"/>
      <c r="H20" s="15"/>
      <c r="I20" s="13"/>
      <c r="J20" s="13"/>
      <c r="K20" s="13"/>
      <c r="L20" s="13"/>
      <c r="M20" s="13"/>
      <c r="N20" s="15"/>
      <c r="O20" s="15"/>
      <c r="P20" s="15"/>
    </row>
    <row r="21" spans="1:16" ht="12" customHeight="1" x14ac:dyDescent="0.2">
      <c r="A21" s="26"/>
      <c r="B21" s="31" t="s">
        <v>78</v>
      </c>
      <c r="C21" s="39"/>
      <c r="D21" s="15"/>
      <c r="E21" s="15"/>
      <c r="F21" s="13"/>
      <c r="G21" s="14"/>
      <c r="H21" s="15"/>
      <c r="I21" s="15"/>
      <c r="J21" s="13"/>
      <c r="K21" s="13"/>
      <c r="L21" s="13"/>
      <c r="M21" s="13"/>
      <c r="N21" s="15"/>
      <c r="O21" s="15"/>
      <c r="P21" s="15"/>
    </row>
    <row r="22" spans="1:16" ht="24.95" customHeight="1" x14ac:dyDescent="0.2">
      <c r="A22" s="26"/>
      <c r="B22" s="28" t="s">
        <v>79</v>
      </c>
      <c r="C22" s="38"/>
      <c r="D22" s="15"/>
      <c r="E22" s="13"/>
      <c r="F22" s="13"/>
      <c r="G22" s="14"/>
      <c r="H22" s="15"/>
      <c r="I22" s="13"/>
      <c r="J22" s="13"/>
      <c r="K22" s="13"/>
      <c r="L22" s="13"/>
      <c r="M22" s="13"/>
      <c r="N22" s="15"/>
      <c r="O22" s="15"/>
      <c r="P22" s="15"/>
    </row>
    <row r="23" spans="1:16" ht="12" customHeight="1" x14ac:dyDescent="0.2">
      <c r="A23" s="26"/>
      <c r="B23" s="27" t="s">
        <v>72</v>
      </c>
      <c r="C23" s="38"/>
      <c r="D23" s="15"/>
      <c r="E23" s="13"/>
      <c r="F23" s="13"/>
      <c r="G23" s="14"/>
      <c r="H23" s="15"/>
      <c r="I23" s="13"/>
      <c r="J23" s="13"/>
      <c r="K23" s="13"/>
      <c r="L23" s="13"/>
      <c r="M23" s="13"/>
      <c r="N23" s="15"/>
      <c r="O23" s="15"/>
      <c r="P23" s="15"/>
    </row>
    <row r="24" spans="1:16" ht="12" customHeight="1" x14ac:dyDescent="0.2">
      <c r="A24" s="26" t="s">
        <v>80</v>
      </c>
      <c r="B24" s="27"/>
      <c r="C24" s="37">
        <f>+D24+E24+F24+H24+I24+J24+K24+L24+M24+N24+O24+P24</f>
        <v>0</v>
      </c>
      <c r="D24" s="15">
        <f>SUM(D25:D26)</f>
        <v>0</v>
      </c>
      <c r="E24" s="15">
        <f t="shared" ref="E24:P24" si="3">SUM(E25:E26)</f>
        <v>0</v>
      </c>
      <c r="F24" s="15">
        <f t="shared" si="3"/>
        <v>0</v>
      </c>
      <c r="G24" s="15">
        <f t="shared" si="3"/>
        <v>0</v>
      </c>
      <c r="H24" s="15">
        <f t="shared" si="3"/>
        <v>0</v>
      </c>
      <c r="I24" s="15">
        <f t="shared" si="3"/>
        <v>0</v>
      </c>
      <c r="J24" s="15">
        <f t="shared" si="3"/>
        <v>0</v>
      </c>
      <c r="K24" s="15">
        <f t="shared" si="3"/>
        <v>0</v>
      </c>
      <c r="L24" s="15">
        <f t="shared" si="3"/>
        <v>0</v>
      </c>
      <c r="M24" s="15">
        <f t="shared" si="3"/>
        <v>0</v>
      </c>
      <c r="N24" s="15">
        <f t="shared" si="3"/>
        <v>0</v>
      </c>
      <c r="O24" s="15">
        <f t="shared" si="3"/>
        <v>0</v>
      </c>
      <c r="P24" s="15">
        <f t="shared" si="3"/>
        <v>0</v>
      </c>
    </row>
    <row r="25" spans="1:16" ht="12" customHeight="1" x14ac:dyDescent="0.2">
      <c r="A25" s="26"/>
      <c r="B25" s="31" t="s">
        <v>81</v>
      </c>
      <c r="C25" s="39"/>
      <c r="D25" s="15"/>
      <c r="E25" s="13"/>
      <c r="F25" s="13"/>
      <c r="G25" s="14"/>
      <c r="H25" s="15"/>
      <c r="I25" s="13"/>
      <c r="J25" s="13"/>
      <c r="K25" s="13"/>
      <c r="L25" s="13"/>
      <c r="M25" s="13"/>
      <c r="N25" s="15"/>
      <c r="O25" s="15"/>
      <c r="P25" s="15"/>
    </row>
    <row r="26" spans="1:16" ht="45" customHeight="1" x14ac:dyDescent="0.2">
      <c r="A26" s="26"/>
      <c r="B26" s="28" t="s">
        <v>82</v>
      </c>
      <c r="C26" s="38"/>
      <c r="D26" s="15"/>
      <c r="E26" s="13"/>
      <c r="F26" s="13"/>
      <c r="G26" s="14"/>
      <c r="H26" s="15"/>
      <c r="I26" s="13"/>
      <c r="J26" s="13"/>
      <c r="K26" s="13"/>
      <c r="L26" s="13"/>
      <c r="M26" s="13"/>
      <c r="N26" s="15"/>
      <c r="O26" s="15"/>
      <c r="P26" s="15"/>
    </row>
    <row r="27" spans="1:16" ht="12" customHeight="1" x14ac:dyDescent="0.2">
      <c r="A27" s="26" t="s">
        <v>83</v>
      </c>
      <c r="B27" s="31"/>
      <c r="C27" s="39">
        <f>+D27+E27+F27+H27+I27+J27+K27+L27+M27+N27+O27+P27</f>
        <v>0</v>
      </c>
      <c r="D27" s="15">
        <f>SUM(D28:D33)</f>
        <v>0</v>
      </c>
      <c r="E27" s="15">
        <f t="shared" ref="E27:P27" si="4">SUM(E28:E33)</f>
        <v>0</v>
      </c>
      <c r="F27" s="15">
        <f t="shared" si="4"/>
        <v>0</v>
      </c>
      <c r="G27" s="15">
        <f t="shared" si="4"/>
        <v>0</v>
      </c>
      <c r="H27" s="15">
        <f t="shared" si="4"/>
        <v>0</v>
      </c>
      <c r="I27" s="15">
        <f t="shared" si="4"/>
        <v>0</v>
      </c>
      <c r="J27" s="15">
        <f t="shared" si="4"/>
        <v>0</v>
      </c>
      <c r="K27" s="15">
        <f t="shared" si="4"/>
        <v>0</v>
      </c>
      <c r="L27" s="15">
        <f t="shared" si="4"/>
        <v>0</v>
      </c>
      <c r="M27" s="15">
        <f t="shared" si="4"/>
        <v>0</v>
      </c>
      <c r="N27" s="15">
        <f t="shared" si="4"/>
        <v>0</v>
      </c>
      <c r="O27" s="15">
        <f t="shared" si="4"/>
        <v>0</v>
      </c>
      <c r="P27" s="15">
        <f t="shared" si="4"/>
        <v>0</v>
      </c>
    </row>
    <row r="28" spans="1:16" ht="24.95" customHeight="1" x14ac:dyDescent="0.2">
      <c r="A28" s="26"/>
      <c r="B28" s="28" t="s">
        <v>84</v>
      </c>
      <c r="C28" s="38"/>
      <c r="D28" s="15"/>
      <c r="E28" s="13"/>
      <c r="F28" s="13"/>
      <c r="G28" s="14"/>
      <c r="H28" s="15"/>
      <c r="I28" s="13"/>
      <c r="J28" s="13"/>
      <c r="K28" s="13"/>
      <c r="L28" s="13"/>
      <c r="M28" s="13"/>
      <c r="N28" s="15"/>
      <c r="O28" s="15"/>
      <c r="P28" s="15"/>
    </row>
    <row r="29" spans="1:16" ht="12" customHeight="1" x14ac:dyDescent="0.2">
      <c r="A29" s="26"/>
      <c r="B29" s="31" t="s">
        <v>85</v>
      </c>
      <c r="C29" s="39"/>
      <c r="D29" s="15"/>
      <c r="E29" s="13"/>
      <c r="F29" s="13"/>
      <c r="G29" s="14"/>
      <c r="H29" s="15"/>
      <c r="I29" s="13"/>
      <c r="J29" s="13"/>
      <c r="K29" s="13"/>
      <c r="L29" s="13"/>
      <c r="M29" s="13"/>
      <c r="N29" s="15"/>
      <c r="O29" s="15"/>
      <c r="P29" s="15"/>
    </row>
    <row r="30" spans="1:16" ht="12" customHeight="1" x14ac:dyDescent="0.2">
      <c r="A30" s="26"/>
      <c r="B30" s="31" t="s">
        <v>86</v>
      </c>
      <c r="C30" s="39">
        <f>+D30+E30+F30+H30+I30+J30+K30+L30+M30+N30+O30+P30</f>
        <v>0</v>
      </c>
      <c r="D30" s="15"/>
      <c r="E30" s="13"/>
      <c r="F30" s="13"/>
      <c r="G30" s="14"/>
      <c r="H30" s="15"/>
      <c r="I30" s="13"/>
      <c r="J30" s="13"/>
      <c r="K30" s="13"/>
      <c r="L30" s="13"/>
      <c r="M30" s="13"/>
      <c r="N30" s="15"/>
      <c r="O30" s="15"/>
      <c r="P30" s="15"/>
    </row>
    <row r="31" spans="1:16" ht="12" customHeight="1" x14ac:dyDescent="0.2">
      <c r="A31" s="26"/>
      <c r="B31" s="31" t="s">
        <v>87</v>
      </c>
      <c r="C31" s="45">
        <f>+D31+E31+F31+H31+I31+J31+K31+L31+M31+N31+O31+P31</f>
        <v>0</v>
      </c>
      <c r="D31" s="43"/>
      <c r="E31" s="44"/>
      <c r="F31" s="13"/>
      <c r="G31" s="14"/>
      <c r="H31" s="43"/>
      <c r="I31" s="44"/>
      <c r="J31" s="44"/>
      <c r="K31" s="44"/>
      <c r="L31" s="44"/>
      <c r="M31" s="44"/>
      <c r="N31" s="43"/>
      <c r="O31" s="43"/>
      <c r="P31" s="43"/>
    </row>
    <row r="32" spans="1:16" ht="12" customHeight="1" x14ac:dyDescent="0.2">
      <c r="A32" s="26"/>
      <c r="B32" s="31" t="s">
        <v>72</v>
      </c>
      <c r="C32" s="39"/>
      <c r="D32" s="15"/>
      <c r="E32" s="13"/>
      <c r="F32" s="13"/>
      <c r="G32" s="14"/>
      <c r="H32" s="15"/>
      <c r="I32" s="13"/>
      <c r="J32" s="13"/>
      <c r="K32" s="13"/>
      <c r="L32" s="13"/>
      <c r="M32" s="13"/>
      <c r="N32" s="15"/>
      <c r="O32" s="15"/>
      <c r="P32" s="15"/>
    </row>
    <row r="33" spans="1:16" ht="35.1" customHeight="1" x14ac:dyDescent="0.2">
      <c r="A33" s="26"/>
      <c r="B33" s="28" t="s">
        <v>88</v>
      </c>
      <c r="C33" s="38"/>
      <c r="D33" s="15"/>
      <c r="E33" s="13"/>
      <c r="F33" s="13"/>
      <c r="G33" s="14"/>
      <c r="H33" s="15"/>
      <c r="I33" s="13"/>
      <c r="J33" s="13"/>
      <c r="K33" s="13"/>
      <c r="L33" s="13"/>
      <c r="M33" s="13"/>
      <c r="N33" s="15"/>
      <c r="O33" s="15"/>
      <c r="P33" s="15"/>
    </row>
    <row r="34" spans="1:16" ht="12" customHeight="1" x14ac:dyDescent="0.2">
      <c r="A34" s="29" t="s">
        <v>89</v>
      </c>
      <c r="B34" s="30"/>
      <c r="C34" s="37">
        <f>+D34+E34+F34+H34+I34+J34+K34+L34+M34+N34+O34+P34</f>
        <v>0</v>
      </c>
      <c r="D34" s="11">
        <f>SUM(D35:D37)</f>
        <v>0</v>
      </c>
      <c r="E34" s="11">
        <f t="shared" ref="E34:P34" si="5">SUM(E35:E37)</f>
        <v>0</v>
      </c>
      <c r="F34" s="11">
        <f t="shared" si="5"/>
        <v>0</v>
      </c>
      <c r="G34" s="11">
        <f t="shared" si="5"/>
        <v>0</v>
      </c>
      <c r="H34" s="11">
        <f t="shared" si="5"/>
        <v>0</v>
      </c>
      <c r="I34" s="11">
        <f t="shared" si="5"/>
        <v>0</v>
      </c>
      <c r="J34" s="11">
        <f t="shared" si="5"/>
        <v>0</v>
      </c>
      <c r="K34" s="11">
        <f t="shared" si="5"/>
        <v>0</v>
      </c>
      <c r="L34" s="11">
        <f t="shared" si="5"/>
        <v>0</v>
      </c>
      <c r="M34" s="11">
        <f t="shared" si="5"/>
        <v>0</v>
      </c>
      <c r="N34" s="11">
        <f t="shared" si="5"/>
        <v>0</v>
      </c>
      <c r="O34" s="11">
        <f t="shared" si="5"/>
        <v>0</v>
      </c>
      <c r="P34" s="11">
        <f t="shared" si="5"/>
        <v>0</v>
      </c>
    </row>
    <row r="35" spans="1:16" ht="12" customHeight="1" x14ac:dyDescent="0.2">
      <c r="A35" s="26"/>
      <c r="B35" s="31" t="s">
        <v>90</v>
      </c>
      <c r="C35" s="39"/>
      <c r="D35" s="15"/>
      <c r="E35" s="13"/>
      <c r="F35" s="13"/>
      <c r="G35" s="14"/>
      <c r="H35" s="15"/>
      <c r="I35" s="13"/>
      <c r="J35" s="13"/>
      <c r="K35" s="13"/>
      <c r="L35" s="13"/>
      <c r="M35" s="13"/>
      <c r="N35" s="15"/>
      <c r="O35" s="15"/>
      <c r="P35" s="15"/>
    </row>
    <row r="36" spans="1:16" ht="12" customHeight="1" x14ac:dyDescent="0.2">
      <c r="A36" s="26"/>
      <c r="B36" s="31" t="s">
        <v>91</v>
      </c>
      <c r="C36" s="39"/>
      <c r="D36" s="15"/>
      <c r="E36" s="13"/>
      <c r="F36" s="13"/>
      <c r="G36" s="14"/>
      <c r="H36" s="15"/>
      <c r="I36" s="13"/>
      <c r="J36" s="13"/>
      <c r="K36" s="13"/>
      <c r="L36" s="13"/>
      <c r="M36" s="13"/>
      <c r="N36" s="15"/>
      <c r="O36" s="15"/>
      <c r="P36" s="15"/>
    </row>
    <row r="37" spans="1:16" ht="35.1" customHeight="1" x14ac:dyDescent="0.2">
      <c r="A37" s="26"/>
      <c r="B37" s="32" t="s">
        <v>92</v>
      </c>
      <c r="C37" s="39"/>
      <c r="D37" s="15"/>
      <c r="E37" s="13"/>
      <c r="F37" s="13"/>
      <c r="G37" s="14"/>
      <c r="H37" s="15"/>
      <c r="I37" s="13"/>
      <c r="J37" s="13"/>
      <c r="K37" s="13"/>
      <c r="L37" s="13"/>
      <c r="M37" s="13"/>
      <c r="N37" s="15"/>
      <c r="O37" s="15"/>
      <c r="P37" s="15"/>
    </row>
    <row r="38" spans="1:16" ht="12" customHeight="1" x14ac:dyDescent="0.2">
      <c r="A38" s="26" t="s">
        <v>93</v>
      </c>
      <c r="B38" s="27"/>
      <c r="C38" s="37">
        <f>+D38+E38+F38+H38+I38+J38+K38+L38+M38+N38+O38+P38</f>
        <v>0</v>
      </c>
      <c r="D38" s="15">
        <f>SUM(D39:D41)</f>
        <v>0</v>
      </c>
      <c r="E38" s="15">
        <f t="shared" ref="E38:P38" si="6">SUM(E39:E41)</f>
        <v>0</v>
      </c>
      <c r="F38" s="15">
        <f t="shared" si="6"/>
        <v>0</v>
      </c>
      <c r="G38" s="15">
        <f t="shared" si="6"/>
        <v>0</v>
      </c>
      <c r="H38" s="15">
        <f t="shared" si="6"/>
        <v>0</v>
      </c>
      <c r="I38" s="15">
        <f t="shared" si="6"/>
        <v>0</v>
      </c>
      <c r="J38" s="15">
        <f t="shared" si="6"/>
        <v>0</v>
      </c>
      <c r="K38" s="15">
        <f t="shared" si="6"/>
        <v>0</v>
      </c>
      <c r="L38" s="15">
        <f t="shared" si="6"/>
        <v>0</v>
      </c>
      <c r="M38" s="15">
        <f t="shared" si="6"/>
        <v>0</v>
      </c>
      <c r="N38" s="15">
        <f t="shared" si="6"/>
        <v>0</v>
      </c>
      <c r="O38" s="15">
        <f t="shared" si="6"/>
        <v>0</v>
      </c>
      <c r="P38" s="15">
        <f t="shared" si="6"/>
        <v>0</v>
      </c>
    </row>
    <row r="39" spans="1:16" ht="12" customHeight="1" x14ac:dyDescent="0.2">
      <c r="A39" s="26"/>
      <c r="B39" s="27" t="s">
        <v>94</v>
      </c>
      <c r="C39" s="38"/>
      <c r="D39" s="15"/>
      <c r="E39" s="13"/>
      <c r="F39" s="13"/>
      <c r="G39" s="14"/>
      <c r="H39" s="15"/>
      <c r="I39" s="13"/>
      <c r="J39" s="13"/>
      <c r="K39" s="13"/>
      <c r="L39" s="13"/>
      <c r="M39" s="13"/>
      <c r="N39" s="15"/>
      <c r="O39" s="15"/>
      <c r="P39" s="15"/>
    </row>
    <row r="40" spans="1:16" ht="12" customHeight="1" x14ac:dyDescent="0.2">
      <c r="A40" s="26"/>
      <c r="B40" s="27" t="s">
        <v>95</v>
      </c>
      <c r="C40" s="38"/>
      <c r="D40" s="15"/>
      <c r="E40" s="13"/>
      <c r="F40" s="13"/>
      <c r="G40" s="14"/>
      <c r="H40" s="15"/>
      <c r="I40" s="13"/>
      <c r="J40" s="13"/>
      <c r="K40" s="13"/>
      <c r="L40" s="13"/>
      <c r="M40" s="13"/>
      <c r="N40" s="15"/>
      <c r="O40" s="15"/>
      <c r="P40" s="15"/>
    </row>
    <row r="41" spans="1:16" ht="45" customHeight="1" x14ac:dyDescent="0.2">
      <c r="A41" s="26"/>
      <c r="B41" s="32" t="s">
        <v>96</v>
      </c>
      <c r="C41" s="39"/>
      <c r="D41" s="15"/>
      <c r="E41" s="13"/>
      <c r="F41" s="13"/>
      <c r="G41" s="14"/>
      <c r="H41" s="15"/>
      <c r="I41" s="13"/>
      <c r="J41" s="13"/>
      <c r="K41" s="13"/>
      <c r="L41" s="13"/>
      <c r="M41" s="13"/>
      <c r="N41" s="15"/>
      <c r="O41" s="15"/>
      <c r="P41" s="15"/>
    </row>
    <row r="42" spans="1:16" ht="12" customHeight="1" x14ac:dyDescent="0.2">
      <c r="A42" s="26" t="s">
        <v>97</v>
      </c>
      <c r="B42" s="27"/>
      <c r="C42" s="37">
        <f>+D42+E42+F42+H42+I42+J42+K42+L42+M42+N42+O42+P42</f>
        <v>0</v>
      </c>
      <c r="D42" s="15">
        <f>SUM(D43:D45)</f>
        <v>0</v>
      </c>
      <c r="E42" s="15">
        <f t="shared" ref="E42:P42" si="7">SUM(E43:E45)</f>
        <v>0</v>
      </c>
      <c r="F42" s="15">
        <f t="shared" si="7"/>
        <v>0</v>
      </c>
      <c r="G42" s="15">
        <f t="shared" si="7"/>
        <v>0</v>
      </c>
      <c r="H42" s="15">
        <f t="shared" si="7"/>
        <v>0</v>
      </c>
      <c r="I42" s="15">
        <f t="shared" si="7"/>
        <v>0</v>
      </c>
      <c r="J42" s="15">
        <f t="shared" si="7"/>
        <v>0</v>
      </c>
      <c r="K42" s="15">
        <f t="shared" si="7"/>
        <v>0</v>
      </c>
      <c r="L42" s="15">
        <f t="shared" si="7"/>
        <v>0</v>
      </c>
      <c r="M42" s="15">
        <f t="shared" si="7"/>
        <v>0</v>
      </c>
      <c r="N42" s="15">
        <f t="shared" si="7"/>
        <v>0</v>
      </c>
      <c r="O42" s="15">
        <f t="shared" si="7"/>
        <v>0</v>
      </c>
      <c r="P42" s="15">
        <f t="shared" si="7"/>
        <v>0</v>
      </c>
    </row>
    <row r="43" spans="1:16" ht="24.95" customHeight="1" x14ac:dyDescent="0.2">
      <c r="A43" s="26"/>
      <c r="B43" s="28" t="s">
        <v>98</v>
      </c>
      <c r="C43" s="38"/>
      <c r="D43" s="15"/>
      <c r="E43" s="13"/>
      <c r="F43" s="13"/>
      <c r="G43" s="14"/>
      <c r="H43" s="15"/>
      <c r="I43" s="13"/>
      <c r="J43" s="13"/>
      <c r="K43" s="13"/>
      <c r="L43" s="13"/>
      <c r="M43" s="13"/>
      <c r="N43" s="15"/>
      <c r="O43" s="15"/>
      <c r="P43" s="15"/>
    </row>
    <row r="44" spans="1:16" ht="24.95" customHeight="1" x14ac:dyDescent="0.2">
      <c r="A44" s="33"/>
      <c r="B44" s="34" t="s">
        <v>99</v>
      </c>
      <c r="C44" s="40"/>
      <c r="D44" s="15"/>
      <c r="E44" s="13"/>
      <c r="F44" s="13"/>
      <c r="G44" s="14"/>
      <c r="H44" s="15"/>
      <c r="I44" s="13"/>
      <c r="J44" s="13"/>
      <c r="K44" s="13"/>
      <c r="L44" s="13"/>
      <c r="M44" s="13"/>
      <c r="N44" s="15"/>
      <c r="O44" s="15"/>
      <c r="P44" s="15"/>
    </row>
    <row r="45" spans="1:16" ht="35.1" customHeight="1" x14ac:dyDescent="0.2">
      <c r="A45" s="33"/>
      <c r="B45" s="34" t="s">
        <v>100</v>
      </c>
      <c r="C45" s="40"/>
      <c r="D45" s="15"/>
      <c r="E45" s="13"/>
      <c r="F45" s="13"/>
      <c r="G45" s="14"/>
      <c r="H45" s="15"/>
      <c r="I45" s="13"/>
      <c r="J45" s="13"/>
      <c r="K45" s="13"/>
      <c r="L45" s="13"/>
      <c r="M45" s="13"/>
      <c r="N45" s="15"/>
      <c r="O45" s="15"/>
      <c r="P45" s="15"/>
    </row>
    <row r="46" spans="1:16" ht="12" customHeight="1" x14ac:dyDescent="0.2">
      <c r="A46" s="33" t="s">
        <v>101</v>
      </c>
      <c r="B46" s="35"/>
      <c r="C46" s="39">
        <f>+D46+E46+F46+H46+I46+J46+K46+L46+M46+N46+O46+P46</f>
        <v>0</v>
      </c>
      <c r="D46" s="15">
        <f>SUM(D47:D49)</f>
        <v>0</v>
      </c>
      <c r="E46" s="15">
        <f t="shared" ref="E46:P46" si="8">SUM(E47:E49)</f>
        <v>0</v>
      </c>
      <c r="F46" s="15">
        <f t="shared" si="8"/>
        <v>0</v>
      </c>
      <c r="G46" s="15">
        <f t="shared" si="8"/>
        <v>0</v>
      </c>
      <c r="H46" s="15">
        <f t="shared" si="8"/>
        <v>0</v>
      </c>
      <c r="I46" s="15">
        <f t="shared" si="8"/>
        <v>0</v>
      </c>
      <c r="J46" s="15">
        <f t="shared" si="8"/>
        <v>0</v>
      </c>
      <c r="K46" s="15">
        <f t="shared" si="8"/>
        <v>0</v>
      </c>
      <c r="L46" s="15">
        <f t="shared" si="8"/>
        <v>0</v>
      </c>
      <c r="M46" s="15">
        <f t="shared" si="8"/>
        <v>0</v>
      </c>
      <c r="N46" s="15">
        <f t="shared" si="8"/>
        <v>0</v>
      </c>
      <c r="O46" s="15">
        <f t="shared" si="8"/>
        <v>0</v>
      </c>
      <c r="P46" s="15">
        <f t="shared" si="8"/>
        <v>0</v>
      </c>
    </row>
    <row r="47" spans="1:16" ht="12" customHeight="1" x14ac:dyDescent="0.2">
      <c r="A47" s="33"/>
      <c r="B47" s="35" t="s">
        <v>102</v>
      </c>
      <c r="C47" s="40"/>
      <c r="D47" s="15"/>
      <c r="E47" s="13"/>
      <c r="F47" s="13"/>
      <c r="G47" s="14"/>
      <c r="H47" s="15"/>
      <c r="I47" s="13"/>
      <c r="J47" s="13"/>
      <c r="K47" s="13"/>
      <c r="L47" s="13"/>
      <c r="M47" s="13"/>
      <c r="N47" s="15"/>
      <c r="O47" s="15"/>
      <c r="P47" s="15"/>
    </row>
    <row r="48" spans="1:16" ht="12" customHeight="1" x14ac:dyDescent="0.2">
      <c r="A48" s="33"/>
      <c r="B48" s="35" t="s">
        <v>103</v>
      </c>
      <c r="C48" s="40"/>
      <c r="D48" s="15"/>
      <c r="E48" s="13"/>
      <c r="F48" s="13"/>
      <c r="G48" s="14"/>
      <c r="H48" s="15"/>
      <c r="I48" s="13"/>
      <c r="J48" s="13"/>
      <c r="K48" s="13"/>
      <c r="L48" s="13"/>
      <c r="M48" s="13"/>
      <c r="N48" s="15"/>
      <c r="O48" s="15"/>
      <c r="P48" s="15"/>
    </row>
    <row r="49" spans="1:16" ht="12" customHeight="1" x14ac:dyDescent="0.2">
      <c r="A49" s="33"/>
      <c r="B49" s="35" t="s">
        <v>104</v>
      </c>
      <c r="C49" s="39">
        <f>+D49+E49+F49+H49+I49+J49+K49+L49+M49+N49+O49+P49</f>
        <v>0</v>
      </c>
      <c r="D49" s="15"/>
      <c r="E49" s="13"/>
      <c r="F49" s="13"/>
      <c r="G49" s="14"/>
      <c r="H49" s="15"/>
      <c r="I49" s="13"/>
      <c r="J49" s="13"/>
      <c r="K49" s="13"/>
      <c r="L49" s="13"/>
      <c r="M49" s="13"/>
      <c r="N49" s="15"/>
      <c r="O49" s="15"/>
      <c r="P49" s="15"/>
    </row>
    <row r="50" spans="1:16" ht="12.6" customHeight="1" x14ac:dyDescent="0.2">
      <c r="A50" s="107" t="s">
        <v>105</v>
      </c>
      <c r="B50" s="108"/>
      <c r="C50" s="39">
        <f>+D50+E50+F50+H50+I50+J50+K50+L50+M50+N50+O50+P50</f>
        <v>3990000</v>
      </c>
      <c r="D50" s="15">
        <f>SUM(D51:D56)</f>
        <v>332500</v>
      </c>
      <c r="E50" s="15">
        <f t="shared" ref="E50:P50" si="9">SUM(E51:E56)</f>
        <v>332500</v>
      </c>
      <c r="F50" s="15">
        <f t="shared" si="9"/>
        <v>332500</v>
      </c>
      <c r="G50" s="15">
        <f t="shared" si="9"/>
        <v>332500</v>
      </c>
      <c r="H50" s="15">
        <f t="shared" si="9"/>
        <v>332500</v>
      </c>
      <c r="I50" s="15">
        <f t="shared" si="9"/>
        <v>332500</v>
      </c>
      <c r="J50" s="15">
        <f t="shared" si="9"/>
        <v>332500</v>
      </c>
      <c r="K50" s="15">
        <f t="shared" si="9"/>
        <v>332500</v>
      </c>
      <c r="L50" s="15">
        <f t="shared" si="9"/>
        <v>332500</v>
      </c>
      <c r="M50" s="15">
        <f t="shared" si="9"/>
        <v>332500</v>
      </c>
      <c r="N50" s="15">
        <f t="shared" si="9"/>
        <v>332500</v>
      </c>
      <c r="O50" s="15">
        <f t="shared" si="9"/>
        <v>332500</v>
      </c>
      <c r="P50" s="15">
        <f t="shared" si="9"/>
        <v>332500</v>
      </c>
    </row>
    <row r="51" spans="1:16" ht="24.95" customHeight="1" x14ac:dyDescent="0.2">
      <c r="A51" s="26"/>
      <c r="B51" s="32" t="s">
        <v>106</v>
      </c>
      <c r="C51" s="39">
        <f>+D51+E51+F51+H51+I51+J51+K51+L51+M51+N51+O51+P51</f>
        <v>3990000</v>
      </c>
      <c r="D51" s="15">
        <v>332500</v>
      </c>
      <c r="E51" s="15">
        <v>332500</v>
      </c>
      <c r="F51" s="15">
        <v>332500</v>
      </c>
      <c r="G51" s="15">
        <v>332500</v>
      </c>
      <c r="H51" s="15">
        <v>332500</v>
      </c>
      <c r="I51" s="15">
        <v>332500</v>
      </c>
      <c r="J51" s="15">
        <v>332500</v>
      </c>
      <c r="K51" s="15">
        <v>332500</v>
      </c>
      <c r="L51" s="15">
        <v>332500</v>
      </c>
      <c r="M51" s="15">
        <v>332500</v>
      </c>
      <c r="N51" s="15">
        <v>332500</v>
      </c>
      <c r="O51" s="15">
        <v>332500</v>
      </c>
      <c r="P51" s="15">
        <v>332500</v>
      </c>
    </row>
    <row r="52" spans="1:16" ht="12" customHeight="1" x14ac:dyDescent="0.2">
      <c r="A52" s="26"/>
      <c r="B52" s="27" t="s">
        <v>107</v>
      </c>
      <c r="C52" s="38"/>
      <c r="D52" s="15"/>
      <c r="E52" s="13"/>
      <c r="F52" s="13"/>
      <c r="G52" s="14"/>
      <c r="H52" s="15"/>
      <c r="I52" s="13"/>
      <c r="J52" s="13"/>
      <c r="K52" s="13"/>
      <c r="L52" s="13"/>
      <c r="M52" s="13"/>
      <c r="N52" s="15"/>
      <c r="O52" s="15"/>
      <c r="P52" s="15"/>
    </row>
    <row r="53" spans="1:16" ht="12" customHeight="1" x14ac:dyDescent="0.2">
      <c r="A53" s="26"/>
      <c r="B53" s="27" t="s">
        <v>108</v>
      </c>
      <c r="C53" s="38"/>
      <c r="D53" s="15"/>
      <c r="E53" s="13"/>
      <c r="F53" s="13"/>
      <c r="G53" s="14"/>
      <c r="H53" s="15"/>
      <c r="I53" s="13"/>
      <c r="J53" s="13"/>
      <c r="K53" s="13"/>
      <c r="L53" s="13"/>
      <c r="M53" s="13"/>
      <c r="N53" s="15"/>
      <c r="O53" s="15"/>
      <c r="P53" s="15"/>
    </row>
    <row r="54" spans="1:16" ht="12" customHeight="1" x14ac:dyDescent="0.2">
      <c r="A54" s="26"/>
      <c r="B54" s="27" t="s">
        <v>109</v>
      </c>
      <c r="C54" s="38"/>
      <c r="D54" s="15"/>
      <c r="E54" s="13"/>
      <c r="F54" s="13"/>
      <c r="G54" s="14"/>
      <c r="H54" s="15"/>
      <c r="I54" s="13"/>
      <c r="J54" s="13"/>
      <c r="K54" s="13"/>
      <c r="L54" s="13"/>
      <c r="M54" s="13"/>
      <c r="N54" s="15"/>
      <c r="O54" s="15"/>
      <c r="P54" s="15"/>
    </row>
    <row r="55" spans="1:16" ht="12" customHeight="1" x14ac:dyDescent="0.2">
      <c r="A55" s="26"/>
      <c r="B55" s="27" t="s">
        <v>110</v>
      </c>
      <c r="C55" s="38"/>
      <c r="D55" s="15"/>
      <c r="E55" s="13"/>
      <c r="F55" s="13"/>
      <c r="G55" s="14"/>
      <c r="H55" s="15"/>
      <c r="I55" s="13"/>
      <c r="J55" s="13"/>
      <c r="K55" s="13"/>
      <c r="L55" s="13"/>
      <c r="M55" s="13"/>
      <c r="N55" s="15"/>
      <c r="O55" s="15"/>
      <c r="P55" s="15"/>
    </row>
    <row r="56" spans="1:16" ht="24.95" customHeight="1" x14ac:dyDescent="0.2">
      <c r="A56" s="26"/>
      <c r="B56" s="28" t="s">
        <v>111</v>
      </c>
      <c r="C56" s="38"/>
      <c r="D56" s="15"/>
      <c r="E56" s="13"/>
      <c r="F56" s="13"/>
      <c r="G56" s="14"/>
      <c r="H56" s="15"/>
      <c r="I56" s="13"/>
      <c r="J56" s="13"/>
      <c r="K56" s="13"/>
      <c r="L56" s="13"/>
      <c r="M56" s="13"/>
      <c r="N56" s="15"/>
      <c r="O56" s="15"/>
      <c r="P56" s="15"/>
    </row>
    <row r="57" spans="1:16" ht="12" customHeight="1" x14ac:dyDescent="0.2">
      <c r="A57" s="26" t="s">
        <v>112</v>
      </c>
      <c r="B57" s="27"/>
      <c r="C57" s="37">
        <f>+D57+E57+F57+H57+I57+J57+K57+L57+M57+N57+O57+P57</f>
        <v>0</v>
      </c>
      <c r="D57" s="15">
        <f>SUM(D58:D59)</f>
        <v>0</v>
      </c>
      <c r="E57" s="15">
        <f t="shared" ref="E57:P57" si="10">SUM(E58:E59)</f>
        <v>0</v>
      </c>
      <c r="F57" s="15">
        <f t="shared" si="10"/>
        <v>0</v>
      </c>
      <c r="G57" s="15">
        <f t="shared" si="10"/>
        <v>0</v>
      </c>
      <c r="H57" s="15">
        <f t="shared" si="10"/>
        <v>0</v>
      </c>
      <c r="I57" s="15">
        <f t="shared" si="10"/>
        <v>0</v>
      </c>
      <c r="J57" s="15">
        <f t="shared" si="10"/>
        <v>0</v>
      </c>
      <c r="K57" s="15">
        <f t="shared" si="10"/>
        <v>0</v>
      </c>
      <c r="L57" s="15">
        <f t="shared" si="10"/>
        <v>0</v>
      </c>
      <c r="M57" s="15">
        <f t="shared" si="10"/>
        <v>0</v>
      </c>
      <c r="N57" s="15">
        <f t="shared" si="10"/>
        <v>0</v>
      </c>
      <c r="O57" s="15">
        <f t="shared" si="10"/>
        <v>0</v>
      </c>
      <c r="P57" s="15">
        <f t="shared" si="10"/>
        <v>0</v>
      </c>
    </row>
    <row r="58" spans="1:16" ht="12" customHeight="1" x14ac:dyDescent="0.2">
      <c r="A58" s="26"/>
      <c r="B58" s="27" t="s">
        <v>113</v>
      </c>
      <c r="C58" s="38"/>
      <c r="D58" s="15"/>
      <c r="E58" s="13"/>
      <c r="F58" s="13"/>
      <c r="G58" s="14"/>
      <c r="H58" s="15"/>
      <c r="I58" s="13"/>
      <c r="J58" s="13"/>
      <c r="K58" s="15"/>
      <c r="L58" s="15"/>
      <c r="M58" s="13"/>
      <c r="N58" s="15"/>
      <c r="O58" s="15"/>
      <c r="P58" s="15"/>
    </row>
    <row r="59" spans="1:16" ht="12" customHeight="1" x14ac:dyDescent="0.2">
      <c r="A59" s="26"/>
      <c r="B59" s="27" t="s">
        <v>114</v>
      </c>
      <c r="C59" s="38"/>
      <c r="D59" s="15"/>
      <c r="E59" s="13"/>
      <c r="F59" s="13"/>
      <c r="G59" s="14"/>
      <c r="H59" s="15"/>
      <c r="I59" s="13"/>
      <c r="J59" s="13"/>
      <c r="K59" s="15"/>
      <c r="L59" s="15"/>
      <c r="M59" s="13"/>
      <c r="N59" s="15"/>
      <c r="O59" s="15"/>
      <c r="P59" s="15"/>
    </row>
    <row r="61" spans="1:16" x14ac:dyDescent="0.2">
      <c r="A61" s="10"/>
      <c r="B61" s="65"/>
      <c r="C61" s="41"/>
      <c r="D61" s="5"/>
      <c r="E61" s="5"/>
      <c r="F61" s="5"/>
      <c r="G61" s="5"/>
      <c r="H61" s="5"/>
      <c r="I61" s="5"/>
      <c r="J61" s="5"/>
      <c r="K61" s="10"/>
      <c r="L61" s="10"/>
      <c r="M61" s="10"/>
      <c r="N61" s="10"/>
      <c r="O61" s="10"/>
      <c r="P61" s="10"/>
    </row>
    <row r="62" spans="1:16" x14ac:dyDescent="0.2">
      <c r="A62" s="95"/>
      <c r="B62" s="96"/>
      <c r="C62" s="41"/>
      <c r="D62" s="5"/>
      <c r="E62" s="64"/>
      <c r="F62" s="4"/>
      <c r="G62" s="4"/>
      <c r="H62" s="4"/>
      <c r="I62" s="4"/>
      <c r="J62" s="4"/>
      <c r="K62" s="97"/>
      <c r="L62" s="97"/>
      <c r="M62" s="97"/>
      <c r="N62" s="97"/>
      <c r="O62" s="97"/>
      <c r="P62" s="97"/>
    </row>
    <row r="63" spans="1:16" x14ac:dyDescent="0.2">
      <c r="A63" s="95"/>
      <c r="B63" s="95"/>
      <c r="C63" s="66"/>
      <c r="D63" s="5"/>
      <c r="E63" s="64"/>
      <c r="F63" s="4"/>
      <c r="G63" s="4"/>
      <c r="H63" s="4"/>
      <c r="I63" s="4"/>
      <c r="J63" s="4"/>
      <c r="K63" s="97"/>
      <c r="L63" s="97"/>
      <c r="M63" s="97"/>
      <c r="N63" s="97"/>
      <c r="O63" s="97"/>
      <c r="P63" s="97"/>
    </row>
  </sheetData>
  <mergeCells count="14">
    <mergeCell ref="A2:P2"/>
    <mergeCell ref="A3:P3"/>
    <mergeCell ref="D4:G4"/>
    <mergeCell ref="H4:J4"/>
    <mergeCell ref="K4:M4"/>
    <mergeCell ref="N4:P4"/>
    <mergeCell ref="A62:B62"/>
    <mergeCell ref="K62:P62"/>
    <mergeCell ref="A63:B63"/>
    <mergeCell ref="K63:P63"/>
    <mergeCell ref="D5:P5"/>
    <mergeCell ref="C5:C6"/>
    <mergeCell ref="A5:B7"/>
    <mergeCell ref="A50:B50"/>
  </mergeCells>
  <printOptions horizontalCentered="1"/>
  <pageMargins left="0.9055118110236221" right="0.9055118110236221" top="0" bottom="0" header="0.31496062992125984" footer="3.937007874015748E-2"/>
  <pageSetup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2"/>
  <sheetViews>
    <sheetView zoomScale="130" zoomScaleNormal="130" workbookViewId="0">
      <pane xSplit="2" ySplit="10" topLeftCell="G11" activePane="bottomRight" state="frozen"/>
      <selection pane="topRight" activeCell="C1" sqref="C1"/>
      <selection pane="bottomLeft" activeCell="A9" sqref="A9"/>
      <selection pane="bottomRight" activeCell="A10" sqref="A10"/>
    </sheetView>
  </sheetViews>
  <sheetFormatPr defaultColWidth="11.42578125" defaultRowHeight="12" x14ac:dyDescent="0.2"/>
  <cols>
    <col min="1" max="1" width="5.42578125" style="1" customWidth="1"/>
    <col min="2" max="2" width="40.85546875" style="1" customWidth="1"/>
    <col min="3" max="3" width="12.7109375" style="1" customWidth="1"/>
    <col min="4" max="4" width="10.28515625" style="2" customWidth="1"/>
    <col min="5" max="5" width="8.85546875" style="2" customWidth="1"/>
    <col min="6" max="6" width="9" style="2" customWidth="1"/>
    <col min="7" max="9" width="8.85546875" style="1" customWidth="1"/>
    <col min="10" max="11" width="9.5703125" style="1" bestFit="1" customWidth="1"/>
    <col min="12" max="12" width="9.7109375" style="1" bestFit="1" customWidth="1"/>
    <col min="13" max="13" width="9.5703125" style="1" bestFit="1" customWidth="1"/>
    <col min="14" max="14" width="10.28515625" style="1" customWidth="1"/>
    <col min="15" max="15" width="9.42578125" style="1" customWidth="1"/>
    <col min="16" max="16384" width="11.42578125" style="1"/>
  </cols>
  <sheetData>
    <row r="2" spans="1:16" x14ac:dyDescent="0.2">
      <c r="A2" s="109" t="s">
        <v>61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6" x14ac:dyDescent="0.2">
      <c r="A3" s="109" t="s">
        <v>137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6" x14ac:dyDescent="0.2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6" ht="12.75" customHeight="1" thickBot="1" x14ac:dyDescent="0.25">
      <c r="B5" s="6"/>
      <c r="C5" s="6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</row>
    <row r="6" spans="1:16" ht="12.75" customHeight="1" thickBot="1" x14ac:dyDescent="0.25">
      <c r="A6" s="46"/>
      <c r="B6" s="47"/>
      <c r="C6" s="113" t="s">
        <v>62</v>
      </c>
      <c r="D6" s="110" t="s">
        <v>63</v>
      </c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2"/>
    </row>
    <row r="7" spans="1:16" ht="12.75" thickBot="1" x14ac:dyDescent="0.25">
      <c r="A7" s="48"/>
      <c r="B7" s="49"/>
      <c r="C7" s="114"/>
      <c r="D7" s="67" t="s">
        <v>60</v>
      </c>
      <c r="E7" s="68" t="s">
        <v>59</v>
      </c>
      <c r="F7" s="68" t="s">
        <v>58</v>
      </c>
      <c r="G7" s="69" t="s">
        <v>56</v>
      </c>
      <c r="H7" s="68" t="s">
        <v>55</v>
      </c>
      <c r="I7" s="68" t="s">
        <v>54</v>
      </c>
      <c r="J7" s="69" t="s">
        <v>53</v>
      </c>
      <c r="K7" s="68" t="s">
        <v>52</v>
      </c>
      <c r="L7" s="68" t="s">
        <v>51</v>
      </c>
      <c r="M7" s="69" t="s">
        <v>50</v>
      </c>
      <c r="N7" s="68" t="s">
        <v>49</v>
      </c>
      <c r="O7" s="70" t="s">
        <v>48</v>
      </c>
    </row>
    <row r="8" spans="1:16" ht="12.75" thickBot="1" x14ac:dyDescent="0.25">
      <c r="A8" s="50"/>
      <c r="B8" s="51" t="s">
        <v>64</v>
      </c>
      <c r="C8" s="71">
        <f>+C10+C24+C47+C85</f>
        <v>3990000.0000000009</v>
      </c>
      <c r="D8" s="72">
        <f>+D10+D24+D47+D85</f>
        <v>336714.6</v>
      </c>
      <c r="E8" s="72">
        <f t="shared" ref="E8:O8" si="0">+E10+E24+E47+E85</f>
        <v>315219.09000000003</v>
      </c>
      <c r="F8" s="72">
        <f t="shared" si="0"/>
        <v>336714.6</v>
      </c>
      <c r="G8" s="72">
        <f t="shared" si="0"/>
        <v>329563.01</v>
      </c>
      <c r="H8" s="72">
        <f t="shared" si="0"/>
        <v>336714.6</v>
      </c>
      <c r="I8" s="72">
        <f t="shared" si="0"/>
        <v>329563.01</v>
      </c>
      <c r="J8" s="72">
        <f t="shared" si="0"/>
        <v>336714.6</v>
      </c>
      <c r="K8" s="72">
        <f t="shared" si="0"/>
        <v>336714.6</v>
      </c>
      <c r="L8" s="72">
        <f t="shared" si="0"/>
        <v>329563.01</v>
      </c>
      <c r="M8" s="72">
        <f t="shared" si="0"/>
        <v>336714.6</v>
      </c>
      <c r="N8" s="72">
        <f t="shared" si="0"/>
        <v>329093.01</v>
      </c>
      <c r="O8" s="72">
        <f t="shared" si="0"/>
        <v>336711.26999999996</v>
      </c>
    </row>
    <row r="9" spans="1:16" ht="5.0999999999999996" customHeight="1" thickBot="1" x14ac:dyDescent="0.25">
      <c r="A9" s="62"/>
      <c r="B9" s="52"/>
      <c r="C9" s="52"/>
      <c r="D9" s="73"/>
      <c r="E9" s="74"/>
      <c r="F9" s="74"/>
      <c r="G9" s="73"/>
      <c r="H9" s="74"/>
      <c r="I9" s="74"/>
      <c r="J9" s="73"/>
      <c r="K9" s="74"/>
      <c r="L9" s="74"/>
      <c r="M9" s="73"/>
      <c r="N9" s="74"/>
      <c r="O9" s="74"/>
      <c r="P9" s="61"/>
    </row>
    <row r="10" spans="1:16" ht="12" customHeight="1" x14ac:dyDescent="0.2">
      <c r="A10" s="92" t="s">
        <v>47</v>
      </c>
      <c r="B10" s="58"/>
      <c r="C10" s="75">
        <f>+D10+E10+F10+G10+H10+I10+J10+K10+L10+M10+N10+O10</f>
        <v>3008400.0000000009</v>
      </c>
      <c r="D10" s="76">
        <f>+D11+D13+D16+D20</f>
        <v>254824.37000000002</v>
      </c>
      <c r="E10" s="76">
        <f t="shared" ref="E10:O10" si="1">+E11+E13+E16+E20</f>
        <v>233793.03</v>
      </c>
      <c r="F10" s="76">
        <f t="shared" si="1"/>
        <v>254824.37000000002</v>
      </c>
      <c r="G10" s="76">
        <f t="shared" si="1"/>
        <v>247827.49</v>
      </c>
      <c r="H10" s="76">
        <f t="shared" si="1"/>
        <v>254824.37000000002</v>
      </c>
      <c r="I10" s="76">
        <f t="shared" si="1"/>
        <v>247827.49</v>
      </c>
      <c r="J10" s="76">
        <f t="shared" si="1"/>
        <v>254824.37000000002</v>
      </c>
      <c r="K10" s="76">
        <f t="shared" si="1"/>
        <v>254824.37000000002</v>
      </c>
      <c r="L10" s="76">
        <f t="shared" si="1"/>
        <v>247827.49</v>
      </c>
      <c r="M10" s="76">
        <f t="shared" si="1"/>
        <v>254824.37000000002</v>
      </c>
      <c r="N10" s="76">
        <f t="shared" si="1"/>
        <v>247357.49</v>
      </c>
      <c r="O10" s="77">
        <f t="shared" si="1"/>
        <v>254820.78999999998</v>
      </c>
    </row>
    <row r="11" spans="1:16" ht="12" customHeight="1" x14ac:dyDescent="0.2">
      <c r="A11" s="59"/>
      <c r="B11" s="18" t="s">
        <v>117</v>
      </c>
      <c r="C11" s="18">
        <f>SUM(D11:O11)</f>
        <v>934000</v>
      </c>
      <c r="D11" s="78">
        <f>+D12</f>
        <v>79365.240000000005</v>
      </c>
      <c r="E11" s="78">
        <f t="shared" ref="E11:O11" si="2">+E12</f>
        <v>71688.27</v>
      </c>
      <c r="F11" s="78">
        <f t="shared" si="2"/>
        <v>79365.240000000005</v>
      </c>
      <c r="G11" s="78">
        <f t="shared" si="2"/>
        <v>76806.25</v>
      </c>
      <c r="H11" s="78">
        <f t="shared" si="2"/>
        <v>79365.240000000005</v>
      </c>
      <c r="I11" s="78">
        <f t="shared" si="2"/>
        <v>76806.25</v>
      </c>
      <c r="J11" s="78">
        <f t="shared" si="2"/>
        <v>79365.240000000005</v>
      </c>
      <c r="K11" s="78">
        <f t="shared" si="2"/>
        <v>79365.240000000005</v>
      </c>
      <c r="L11" s="78">
        <f t="shared" si="2"/>
        <v>76806.25</v>
      </c>
      <c r="M11" s="78">
        <f t="shared" si="2"/>
        <v>79365.240000000005</v>
      </c>
      <c r="N11" s="78">
        <f t="shared" si="2"/>
        <v>76336.25</v>
      </c>
      <c r="O11" s="79">
        <f t="shared" si="2"/>
        <v>79365.289999999994</v>
      </c>
    </row>
    <row r="12" spans="1:16" ht="12" hidden="1" customHeight="1" x14ac:dyDescent="0.2">
      <c r="A12" s="48"/>
      <c r="B12" s="7" t="s">
        <v>46</v>
      </c>
      <c r="C12" s="17"/>
      <c r="D12" s="80">
        <v>79365.240000000005</v>
      </c>
      <c r="E12" s="80">
        <v>71688.27</v>
      </c>
      <c r="F12" s="80">
        <v>79365.240000000005</v>
      </c>
      <c r="G12" s="80">
        <v>76806.25</v>
      </c>
      <c r="H12" s="80">
        <v>79365.240000000005</v>
      </c>
      <c r="I12" s="80">
        <v>76806.25</v>
      </c>
      <c r="J12" s="80">
        <v>79365.240000000005</v>
      </c>
      <c r="K12" s="80">
        <v>79365.240000000005</v>
      </c>
      <c r="L12" s="80">
        <v>76806.25</v>
      </c>
      <c r="M12" s="80">
        <v>79365.240000000005</v>
      </c>
      <c r="N12" s="80">
        <v>76336.25</v>
      </c>
      <c r="O12" s="81">
        <v>79365.289999999994</v>
      </c>
    </row>
    <row r="13" spans="1:16" ht="12" customHeight="1" x14ac:dyDescent="0.2">
      <c r="A13" s="60"/>
      <c r="B13" s="18" t="s">
        <v>118</v>
      </c>
      <c r="C13" s="18">
        <f>SUM(D13:O13)</f>
        <v>19399.999999999996</v>
      </c>
      <c r="D13" s="80">
        <f>+D14+D15</f>
        <v>1647.96</v>
      </c>
      <c r="E13" s="80">
        <f t="shared" ref="E13:O13" si="3">+E14+E15</f>
        <v>1488.48</v>
      </c>
      <c r="F13" s="80">
        <f t="shared" si="3"/>
        <v>1647.96</v>
      </c>
      <c r="G13" s="80">
        <f t="shared" si="3"/>
        <v>1594.8000000000002</v>
      </c>
      <c r="H13" s="80">
        <f t="shared" si="3"/>
        <v>1647.96</v>
      </c>
      <c r="I13" s="80">
        <f t="shared" si="3"/>
        <v>1594.8000000000002</v>
      </c>
      <c r="J13" s="80">
        <f t="shared" si="3"/>
        <v>1647.96</v>
      </c>
      <c r="K13" s="80">
        <f t="shared" si="3"/>
        <v>1647.96</v>
      </c>
      <c r="L13" s="80">
        <f t="shared" si="3"/>
        <v>1594.8000000000002</v>
      </c>
      <c r="M13" s="80">
        <f t="shared" si="3"/>
        <v>1647.96</v>
      </c>
      <c r="N13" s="80">
        <f t="shared" si="3"/>
        <v>1594.8000000000002</v>
      </c>
      <c r="O13" s="81">
        <f t="shared" si="3"/>
        <v>1644.56</v>
      </c>
    </row>
    <row r="14" spans="1:16" ht="12" hidden="1" customHeight="1" x14ac:dyDescent="0.2">
      <c r="A14" s="48"/>
      <c r="B14" s="7" t="s">
        <v>45</v>
      </c>
      <c r="C14" s="17"/>
      <c r="D14" s="80">
        <v>1223.8800000000001</v>
      </c>
      <c r="E14" s="80">
        <v>1105.44</v>
      </c>
      <c r="F14" s="80">
        <v>1223.8800000000001</v>
      </c>
      <c r="G14" s="80">
        <v>1184.4000000000001</v>
      </c>
      <c r="H14" s="80">
        <v>1223.8800000000001</v>
      </c>
      <c r="I14" s="80">
        <v>1184.4000000000001</v>
      </c>
      <c r="J14" s="80">
        <v>1223.8800000000001</v>
      </c>
      <c r="K14" s="80">
        <v>1223.8800000000001</v>
      </c>
      <c r="L14" s="80">
        <v>1184.4000000000001</v>
      </c>
      <c r="M14" s="80">
        <v>1223.8800000000001</v>
      </c>
      <c r="N14" s="80">
        <v>1184.4000000000001</v>
      </c>
      <c r="O14" s="81">
        <v>1213.68</v>
      </c>
    </row>
    <row r="15" spans="1:16" ht="12" hidden="1" customHeight="1" x14ac:dyDescent="0.2">
      <c r="A15" s="48"/>
      <c r="B15" s="7" t="s">
        <v>133</v>
      </c>
      <c r="C15" s="17"/>
      <c r="D15" s="80">
        <v>424.08</v>
      </c>
      <c r="E15" s="80">
        <v>383.04</v>
      </c>
      <c r="F15" s="80">
        <v>424.08</v>
      </c>
      <c r="G15" s="80">
        <v>410.4</v>
      </c>
      <c r="H15" s="80">
        <v>424.08</v>
      </c>
      <c r="I15" s="80">
        <v>410.4</v>
      </c>
      <c r="J15" s="80">
        <v>424.08</v>
      </c>
      <c r="K15" s="80">
        <v>424.08</v>
      </c>
      <c r="L15" s="80">
        <v>410.4</v>
      </c>
      <c r="M15" s="80">
        <v>424.08</v>
      </c>
      <c r="N15" s="80">
        <v>410.4</v>
      </c>
      <c r="O15" s="81">
        <v>430.88</v>
      </c>
    </row>
    <row r="16" spans="1:16" ht="12" customHeight="1" x14ac:dyDescent="0.2">
      <c r="A16" s="60"/>
      <c r="B16" s="17" t="s">
        <v>115</v>
      </c>
      <c r="C16" s="18">
        <f>SUM(D16:O16)</f>
        <v>1838000</v>
      </c>
      <c r="D16" s="80">
        <f>+D17+D18+D19</f>
        <v>155388.15000000002</v>
      </c>
      <c r="E16" s="80">
        <f t="shared" ref="E16:O16" si="4">+E17+E18+E19</f>
        <v>143963.49</v>
      </c>
      <c r="F16" s="80">
        <f t="shared" si="4"/>
        <v>155388.15000000002</v>
      </c>
      <c r="G16" s="80">
        <f t="shared" si="4"/>
        <v>151579.93</v>
      </c>
      <c r="H16" s="80">
        <f t="shared" si="4"/>
        <v>155388.15000000002</v>
      </c>
      <c r="I16" s="80">
        <f t="shared" si="4"/>
        <v>151579.93</v>
      </c>
      <c r="J16" s="80">
        <f t="shared" si="4"/>
        <v>155388.15000000002</v>
      </c>
      <c r="K16" s="80">
        <f t="shared" si="4"/>
        <v>155388.15000000002</v>
      </c>
      <c r="L16" s="80">
        <f t="shared" si="4"/>
        <v>151579.93</v>
      </c>
      <c r="M16" s="80">
        <f t="shared" si="4"/>
        <v>155388.15000000002</v>
      </c>
      <c r="N16" s="80">
        <f t="shared" si="4"/>
        <v>151579.93</v>
      </c>
      <c r="O16" s="81">
        <f t="shared" si="4"/>
        <v>155387.89000000001</v>
      </c>
    </row>
    <row r="17" spans="1:15" ht="12" hidden="1" customHeight="1" x14ac:dyDescent="0.2">
      <c r="A17" s="48"/>
      <c r="B17" s="7" t="s">
        <v>139</v>
      </c>
      <c r="C17" s="17"/>
      <c r="D17" s="80">
        <v>6333.33</v>
      </c>
      <c r="E17" s="80">
        <v>6333.33</v>
      </c>
      <c r="F17" s="80">
        <v>6333.33</v>
      </c>
      <c r="G17" s="80">
        <v>6333.33</v>
      </c>
      <c r="H17" s="80">
        <v>6333.33</v>
      </c>
      <c r="I17" s="80">
        <v>6333.33</v>
      </c>
      <c r="J17" s="80">
        <v>6333.33</v>
      </c>
      <c r="K17" s="80">
        <v>6333.33</v>
      </c>
      <c r="L17" s="80">
        <v>6333.33</v>
      </c>
      <c r="M17" s="80">
        <v>6333.33</v>
      </c>
      <c r="N17" s="80">
        <v>6333.33</v>
      </c>
      <c r="O17" s="81">
        <v>6333.37</v>
      </c>
    </row>
    <row r="18" spans="1:15" ht="12" hidden="1" customHeight="1" x14ac:dyDescent="0.2">
      <c r="A18" s="48"/>
      <c r="B18" s="7" t="s">
        <v>138</v>
      </c>
      <c r="C18" s="17"/>
      <c r="D18" s="80">
        <v>31000</v>
      </c>
      <c r="E18" s="80">
        <v>31000</v>
      </c>
      <c r="F18" s="80">
        <v>31000</v>
      </c>
      <c r="G18" s="80">
        <v>31000</v>
      </c>
      <c r="H18" s="80">
        <v>31000</v>
      </c>
      <c r="I18" s="80">
        <v>31000</v>
      </c>
      <c r="J18" s="80">
        <v>31000</v>
      </c>
      <c r="K18" s="80">
        <v>31000</v>
      </c>
      <c r="L18" s="80">
        <v>31000</v>
      </c>
      <c r="M18" s="80">
        <v>31000</v>
      </c>
      <c r="N18" s="80">
        <v>31000</v>
      </c>
      <c r="O18" s="81">
        <v>31000</v>
      </c>
    </row>
    <row r="19" spans="1:15" ht="12" hidden="1" customHeight="1" x14ac:dyDescent="0.2">
      <c r="A19" s="48"/>
      <c r="B19" s="7" t="s">
        <v>140</v>
      </c>
      <c r="C19" s="17"/>
      <c r="D19" s="80">
        <v>118054.82</v>
      </c>
      <c r="E19" s="80">
        <v>106630.16</v>
      </c>
      <c r="F19" s="80">
        <v>118054.82</v>
      </c>
      <c r="G19" s="80">
        <v>114246.6</v>
      </c>
      <c r="H19" s="80">
        <v>118054.82</v>
      </c>
      <c r="I19" s="80">
        <v>114246.6</v>
      </c>
      <c r="J19" s="80">
        <v>118054.82</v>
      </c>
      <c r="K19" s="80">
        <v>118054.82</v>
      </c>
      <c r="L19" s="80">
        <v>114246.6</v>
      </c>
      <c r="M19" s="80">
        <v>118054.82</v>
      </c>
      <c r="N19" s="80">
        <v>114246.6</v>
      </c>
      <c r="O19" s="81">
        <v>118054.52</v>
      </c>
    </row>
    <row r="20" spans="1:15" ht="12" customHeight="1" x14ac:dyDescent="0.2">
      <c r="A20" s="60"/>
      <c r="B20" s="17" t="s">
        <v>116</v>
      </c>
      <c r="C20" s="18">
        <f>SUM(D20:O20)</f>
        <v>217000</v>
      </c>
      <c r="D20" s="80">
        <f>+D21+D22+D23</f>
        <v>18423.02</v>
      </c>
      <c r="E20" s="80">
        <f t="shared" ref="E20:O20" si="5">+E21+E22+E23</f>
        <v>16652.79</v>
      </c>
      <c r="F20" s="80">
        <f t="shared" si="5"/>
        <v>18423.02</v>
      </c>
      <c r="G20" s="80">
        <f t="shared" si="5"/>
        <v>17846.509999999998</v>
      </c>
      <c r="H20" s="80">
        <f t="shared" si="5"/>
        <v>18423.02</v>
      </c>
      <c r="I20" s="80">
        <f t="shared" si="5"/>
        <v>17846.509999999998</v>
      </c>
      <c r="J20" s="80">
        <f t="shared" si="5"/>
        <v>18423.02</v>
      </c>
      <c r="K20" s="80">
        <f t="shared" si="5"/>
        <v>18423.02</v>
      </c>
      <c r="L20" s="80">
        <f t="shared" si="5"/>
        <v>17846.509999999998</v>
      </c>
      <c r="M20" s="80">
        <f t="shared" si="5"/>
        <v>18423.02</v>
      </c>
      <c r="N20" s="80">
        <f t="shared" si="5"/>
        <v>17846.509999999998</v>
      </c>
      <c r="O20" s="81">
        <f t="shared" si="5"/>
        <v>18423.050000000003</v>
      </c>
    </row>
    <row r="21" spans="1:15" ht="12" hidden="1" customHeight="1" x14ac:dyDescent="0.2">
      <c r="A21" s="48"/>
      <c r="B21" s="7" t="s">
        <v>44</v>
      </c>
      <c r="C21" s="17"/>
      <c r="D21" s="80">
        <v>11719.61</v>
      </c>
      <c r="E21" s="80">
        <v>10589.12</v>
      </c>
      <c r="F21" s="80">
        <v>11719.61</v>
      </c>
      <c r="G21" s="80">
        <v>11343.4</v>
      </c>
      <c r="H21" s="80">
        <v>11719.61</v>
      </c>
      <c r="I21" s="80">
        <v>11343.4</v>
      </c>
      <c r="J21" s="80">
        <v>11719.61</v>
      </c>
      <c r="K21" s="80">
        <v>11719.61</v>
      </c>
      <c r="L21" s="80">
        <v>11343.4</v>
      </c>
      <c r="M21" s="80">
        <v>11719.61</v>
      </c>
      <c r="N21" s="80">
        <v>11343.4</v>
      </c>
      <c r="O21" s="81">
        <v>11719.62</v>
      </c>
    </row>
    <row r="22" spans="1:15" ht="12" hidden="1" customHeight="1" x14ac:dyDescent="0.2">
      <c r="A22" s="48"/>
      <c r="B22" s="7" t="s">
        <v>43</v>
      </c>
      <c r="C22" s="17"/>
      <c r="D22" s="80">
        <v>4670.03</v>
      </c>
      <c r="E22" s="80">
        <v>4201.95</v>
      </c>
      <c r="F22" s="80">
        <v>4670.03</v>
      </c>
      <c r="G22" s="80">
        <v>4526.95</v>
      </c>
      <c r="H22" s="80">
        <v>4670.03</v>
      </c>
      <c r="I22" s="80">
        <v>4526.95</v>
      </c>
      <c r="J22" s="80">
        <v>4670.03</v>
      </c>
      <c r="K22" s="80">
        <v>4670.03</v>
      </c>
      <c r="L22" s="80">
        <v>4526.95</v>
      </c>
      <c r="M22" s="80">
        <v>4670.03</v>
      </c>
      <c r="N22" s="80">
        <v>4526.95</v>
      </c>
      <c r="O22" s="81">
        <v>4670.07</v>
      </c>
    </row>
    <row r="23" spans="1:15" ht="12" hidden="1" customHeight="1" x14ac:dyDescent="0.2">
      <c r="A23" s="48"/>
      <c r="B23" s="7" t="s">
        <v>42</v>
      </c>
      <c r="C23" s="17"/>
      <c r="D23" s="80">
        <v>2033.38</v>
      </c>
      <c r="E23" s="80">
        <v>1861.72</v>
      </c>
      <c r="F23" s="80">
        <v>2033.38</v>
      </c>
      <c r="G23" s="80">
        <v>1976.16</v>
      </c>
      <c r="H23" s="80">
        <v>2033.38</v>
      </c>
      <c r="I23" s="80">
        <v>1976.16</v>
      </c>
      <c r="J23" s="80">
        <v>2033.38</v>
      </c>
      <c r="K23" s="80">
        <v>2033.38</v>
      </c>
      <c r="L23" s="80">
        <v>1976.16</v>
      </c>
      <c r="M23" s="80">
        <v>2033.38</v>
      </c>
      <c r="N23" s="80">
        <v>1976.16</v>
      </c>
      <c r="O23" s="81">
        <v>2033.36</v>
      </c>
    </row>
    <row r="24" spans="1:15" ht="12" customHeight="1" x14ac:dyDescent="0.2">
      <c r="A24" s="53" t="s">
        <v>41</v>
      </c>
      <c r="B24" s="16"/>
      <c r="C24" s="18">
        <f>SUM(D24:O24)</f>
        <v>266100</v>
      </c>
      <c r="D24" s="82">
        <f>+D25+D33+D35+D37+D39+D41+D43</f>
        <v>22175</v>
      </c>
      <c r="E24" s="82">
        <f t="shared" ref="E24:O24" si="6">+E25+E33+E35+E37+E39+E41+E43</f>
        <v>22175</v>
      </c>
      <c r="F24" s="82">
        <f t="shared" si="6"/>
        <v>22175</v>
      </c>
      <c r="G24" s="82">
        <f t="shared" si="6"/>
        <v>22175</v>
      </c>
      <c r="H24" s="82">
        <f t="shared" si="6"/>
        <v>22175</v>
      </c>
      <c r="I24" s="82">
        <f t="shared" si="6"/>
        <v>22175</v>
      </c>
      <c r="J24" s="82">
        <f t="shared" si="6"/>
        <v>22175</v>
      </c>
      <c r="K24" s="82">
        <f t="shared" si="6"/>
        <v>22175</v>
      </c>
      <c r="L24" s="82">
        <f t="shared" si="6"/>
        <v>22175</v>
      </c>
      <c r="M24" s="82">
        <f t="shared" si="6"/>
        <v>22175</v>
      </c>
      <c r="N24" s="82">
        <f t="shared" si="6"/>
        <v>22175</v>
      </c>
      <c r="O24" s="83">
        <f t="shared" si="6"/>
        <v>22175</v>
      </c>
    </row>
    <row r="25" spans="1:15" ht="24.95" customHeight="1" x14ac:dyDescent="0.2">
      <c r="A25" s="53"/>
      <c r="B25" s="56" t="s">
        <v>119</v>
      </c>
      <c r="C25" s="18">
        <f>SUM(D25:O25)</f>
        <v>81100</v>
      </c>
      <c r="D25" s="82">
        <f>SUM(D26:D32)</f>
        <v>6758.33</v>
      </c>
      <c r="E25" s="82">
        <f t="shared" ref="E25:O25" si="7">SUM(E26:E32)</f>
        <v>6758.33</v>
      </c>
      <c r="F25" s="82">
        <f t="shared" si="7"/>
        <v>6758.33</v>
      </c>
      <c r="G25" s="82">
        <f t="shared" si="7"/>
        <v>6758.33</v>
      </c>
      <c r="H25" s="82">
        <f t="shared" si="7"/>
        <v>6758.33</v>
      </c>
      <c r="I25" s="82">
        <f t="shared" si="7"/>
        <v>6758.33</v>
      </c>
      <c r="J25" s="82">
        <f t="shared" si="7"/>
        <v>6758.33</v>
      </c>
      <c r="K25" s="82">
        <f t="shared" si="7"/>
        <v>6758.33</v>
      </c>
      <c r="L25" s="82">
        <f t="shared" si="7"/>
        <v>6758.33</v>
      </c>
      <c r="M25" s="82">
        <f t="shared" si="7"/>
        <v>6758.33</v>
      </c>
      <c r="N25" s="82">
        <f t="shared" si="7"/>
        <v>6758.33</v>
      </c>
      <c r="O25" s="83">
        <f t="shared" si="7"/>
        <v>6758.37</v>
      </c>
    </row>
    <row r="26" spans="1:15" ht="12" hidden="1" customHeight="1" x14ac:dyDescent="0.2">
      <c r="A26" s="48"/>
      <c r="B26" s="7" t="s">
        <v>40</v>
      </c>
      <c r="C26" s="17"/>
      <c r="D26" s="82">
        <v>3333.33</v>
      </c>
      <c r="E26" s="82">
        <v>3333.33</v>
      </c>
      <c r="F26" s="82">
        <v>3333.33</v>
      </c>
      <c r="G26" s="82">
        <v>3333.33</v>
      </c>
      <c r="H26" s="82">
        <v>3333.33</v>
      </c>
      <c r="I26" s="82">
        <v>3333.33</v>
      </c>
      <c r="J26" s="82">
        <v>3333.33</v>
      </c>
      <c r="K26" s="82">
        <v>3333.33</v>
      </c>
      <c r="L26" s="82">
        <v>3333.33</v>
      </c>
      <c r="M26" s="82">
        <v>3333.33</v>
      </c>
      <c r="N26" s="82">
        <v>3333.33</v>
      </c>
      <c r="O26" s="83">
        <v>3333.37</v>
      </c>
    </row>
    <row r="27" spans="1:15" ht="12" hidden="1" customHeight="1" x14ac:dyDescent="0.2">
      <c r="A27" s="48"/>
      <c r="B27" s="7" t="s">
        <v>141</v>
      </c>
      <c r="C27" s="17"/>
      <c r="D27" s="82">
        <v>833.33</v>
      </c>
      <c r="E27" s="82">
        <v>833.33</v>
      </c>
      <c r="F27" s="82">
        <v>833.33</v>
      </c>
      <c r="G27" s="82">
        <v>833.33</v>
      </c>
      <c r="H27" s="82">
        <v>833.33</v>
      </c>
      <c r="I27" s="82">
        <v>833.33</v>
      </c>
      <c r="J27" s="82">
        <v>833.33</v>
      </c>
      <c r="K27" s="82">
        <v>833.33</v>
      </c>
      <c r="L27" s="82">
        <v>833.33</v>
      </c>
      <c r="M27" s="82">
        <v>833.33</v>
      </c>
      <c r="N27" s="82">
        <v>833.33</v>
      </c>
      <c r="O27" s="83">
        <v>833.37</v>
      </c>
    </row>
    <row r="28" spans="1:15" ht="12" hidden="1" customHeight="1" x14ac:dyDescent="0.2">
      <c r="A28" s="48"/>
      <c r="B28" s="8" t="s">
        <v>39</v>
      </c>
      <c r="C28" s="18"/>
      <c r="D28" s="82">
        <v>416.67</v>
      </c>
      <c r="E28" s="82">
        <v>416.67</v>
      </c>
      <c r="F28" s="82">
        <v>416.67</v>
      </c>
      <c r="G28" s="82">
        <v>416.67</v>
      </c>
      <c r="H28" s="82">
        <v>416.67</v>
      </c>
      <c r="I28" s="82">
        <v>416.67</v>
      </c>
      <c r="J28" s="82">
        <v>416.67</v>
      </c>
      <c r="K28" s="82">
        <v>416.67</v>
      </c>
      <c r="L28" s="82">
        <v>416.67</v>
      </c>
      <c r="M28" s="82">
        <v>416.67</v>
      </c>
      <c r="N28" s="82">
        <v>416.67</v>
      </c>
      <c r="O28" s="83">
        <v>416.63</v>
      </c>
    </row>
    <row r="29" spans="1:15" ht="12" hidden="1" customHeight="1" x14ac:dyDescent="0.2">
      <c r="A29" s="48"/>
      <c r="B29" s="7" t="s">
        <v>38</v>
      </c>
      <c r="C29" s="17"/>
      <c r="D29" s="82">
        <v>333.33</v>
      </c>
      <c r="E29" s="82">
        <v>333.33</v>
      </c>
      <c r="F29" s="82">
        <v>333.33</v>
      </c>
      <c r="G29" s="82">
        <v>333.33</v>
      </c>
      <c r="H29" s="82">
        <v>333.33</v>
      </c>
      <c r="I29" s="82">
        <v>333.33</v>
      </c>
      <c r="J29" s="82">
        <v>333.33</v>
      </c>
      <c r="K29" s="82">
        <v>333.33</v>
      </c>
      <c r="L29" s="82">
        <v>333.33</v>
      </c>
      <c r="M29" s="82">
        <v>333.33</v>
      </c>
      <c r="N29" s="82">
        <v>333.33</v>
      </c>
      <c r="O29" s="83">
        <v>333.37</v>
      </c>
    </row>
    <row r="30" spans="1:15" ht="12" hidden="1" customHeight="1" x14ac:dyDescent="0.2">
      <c r="A30" s="48"/>
      <c r="B30" s="7" t="s">
        <v>37</v>
      </c>
      <c r="C30" s="17"/>
      <c r="D30" s="82">
        <v>416.67</v>
      </c>
      <c r="E30" s="82">
        <v>416.67</v>
      </c>
      <c r="F30" s="82">
        <v>416.67</v>
      </c>
      <c r="G30" s="82">
        <v>416.67</v>
      </c>
      <c r="H30" s="82">
        <v>416.67</v>
      </c>
      <c r="I30" s="82">
        <v>416.67</v>
      </c>
      <c r="J30" s="82">
        <v>416.67</v>
      </c>
      <c r="K30" s="82">
        <v>416.67</v>
      </c>
      <c r="L30" s="82">
        <v>416.67</v>
      </c>
      <c r="M30" s="82">
        <v>416.67</v>
      </c>
      <c r="N30" s="82">
        <v>416.67</v>
      </c>
      <c r="O30" s="83">
        <v>416.63</v>
      </c>
    </row>
    <row r="31" spans="1:15" ht="12" hidden="1" customHeight="1" x14ac:dyDescent="0.2">
      <c r="A31" s="48"/>
      <c r="B31" s="7" t="s">
        <v>36</v>
      </c>
      <c r="C31" s="17"/>
      <c r="D31" s="82">
        <v>591.66999999999996</v>
      </c>
      <c r="E31" s="82">
        <v>591.66999999999996</v>
      </c>
      <c r="F31" s="82">
        <v>591.66999999999996</v>
      </c>
      <c r="G31" s="82">
        <v>591.66999999999996</v>
      </c>
      <c r="H31" s="82">
        <v>591.66999999999996</v>
      </c>
      <c r="I31" s="82">
        <v>591.66999999999996</v>
      </c>
      <c r="J31" s="82">
        <v>591.66999999999996</v>
      </c>
      <c r="K31" s="82">
        <v>591.66999999999996</v>
      </c>
      <c r="L31" s="82">
        <v>591.66999999999996</v>
      </c>
      <c r="M31" s="82">
        <v>591.66999999999996</v>
      </c>
      <c r="N31" s="82">
        <v>591.66999999999996</v>
      </c>
      <c r="O31" s="83">
        <v>591.63</v>
      </c>
    </row>
    <row r="32" spans="1:15" ht="12" hidden="1" customHeight="1" x14ac:dyDescent="0.2">
      <c r="A32" s="48"/>
      <c r="B32" s="8" t="s">
        <v>35</v>
      </c>
      <c r="C32" s="18"/>
      <c r="D32" s="82">
        <v>833.33</v>
      </c>
      <c r="E32" s="82">
        <v>833.33</v>
      </c>
      <c r="F32" s="82">
        <v>833.33</v>
      </c>
      <c r="G32" s="82">
        <v>833.33</v>
      </c>
      <c r="H32" s="82">
        <v>833.33</v>
      </c>
      <c r="I32" s="82">
        <v>833.33</v>
      </c>
      <c r="J32" s="82">
        <v>833.33</v>
      </c>
      <c r="K32" s="82">
        <v>833.33</v>
      </c>
      <c r="L32" s="82">
        <v>833.33</v>
      </c>
      <c r="M32" s="82">
        <v>833.33</v>
      </c>
      <c r="N32" s="82">
        <v>833.33</v>
      </c>
      <c r="O32" s="83">
        <v>833.37</v>
      </c>
    </row>
    <row r="33" spans="1:15" ht="12" customHeight="1" x14ac:dyDescent="0.2">
      <c r="A33" s="60"/>
      <c r="B33" s="18" t="s">
        <v>120</v>
      </c>
      <c r="C33" s="18">
        <f>SUM(D33:O33)</f>
        <v>40000.000000000015</v>
      </c>
      <c r="D33" s="82">
        <f>+D34</f>
        <v>3333.33</v>
      </c>
      <c r="E33" s="82">
        <f t="shared" ref="E33:O33" si="8">+E34</f>
        <v>3333.33</v>
      </c>
      <c r="F33" s="82">
        <f t="shared" si="8"/>
        <v>3333.33</v>
      </c>
      <c r="G33" s="82">
        <f t="shared" si="8"/>
        <v>3333.33</v>
      </c>
      <c r="H33" s="82">
        <f t="shared" si="8"/>
        <v>3333.33</v>
      </c>
      <c r="I33" s="82">
        <f t="shared" si="8"/>
        <v>3333.33</v>
      </c>
      <c r="J33" s="82">
        <f t="shared" si="8"/>
        <v>3333.33</v>
      </c>
      <c r="K33" s="82">
        <f t="shared" si="8"/>
        <v>3333.33</v>
      </c>
      <c r="L33" s="82">
        <f t="shared" si="8"/>
        <v>3333.33</v>
      </c>
      <c r="M33" s="82">
        <f t="shared" si="8"/>
        <v>3333.33</v>
      </c>
      <c r="N33" s="82">
        <f t="shared" si="8"/>
        <v>3333.33</v>
      </c>
      <c r="O33" s="83">
        <f t="shared" si="8"/>
        <v>3333.37</v>
      </c>
    </row>
    <row r="34" spans="1:15" ht="12" hidden="1" customHeight="1" x14ac:dyDescent="0.2">
      <c r="A34" s="48"/>
      <c r="B34" s="7" t="s">
        <v>34</v>
      </c>
      <c r="C34" s="17"/>
      <c r="D34" s="82">
        <v>3333.33</v>
      </c>
      <c r="E34" s="82">
        <v>3333.33</v>
      </c>
      <c r="F34" s="82">
        <v>3333.33</v>
      </c>
      <c r="G34" s="82">
        <v>3333.33</v>
      </c>
      <c r="H34" s="82">
        <v>3333.33</v>
      </c>
      <c r="I34" s="82">
        <v>3333.33</v>
      </c>
      <c r="J34" s="82">
        <v>3333.33</v>
      </c>
      <c r="K34" s="82">
        <v>3333.33</v>
      </c>
      <c r="L34" s="82">
        <v>3333.33</v>
      </c>
      <c r="M34" s="82">
        <v>3333.33</v>
      </c>
      <c r="N34" s="82">
        <v>3333.33</v>
      </c>
      <c r="O34" s="83">
        <v>3333.37</v>
      </c>
    </row>
    <row r="35" spans="1:15" ht="12" customHeight="1" x14ac:dyDescent="0.2">
      <c r="A35" s="60"/>
      <c r="B35" s="17" t="s">
        <v>134</v>
      </c>
      <c r="C35" s="18">
        <f>SUM(D35:O35)</f>
        <v>20000.000000000004</v>
      </c>
      <c r="D35" s="82">
        <f>+D36</f>
        <v>1666.67</v>
      </c>
      <c r="E35" s="82">
        <f t="shared" ref="E35:O35" si="9">+E36</f>
        <v>1666.67</v>
      </c>
      <c r="F35" s="82">
        <f t="shared" si="9"/>
        <v>1666.67</v>
      </c>
      <c r="G35" s="82">
        <f t="shared" si="9"/>
        <v>1666.67</v>
      </c>
      <c r="H35" s="82">
        <f t="shared" si="9"/>
        <v>1666.67</v>
      </c>
      <c r="I35" s="82">
        <f t="shared" si="9"/>
        <v>1666.67</v>
      </c>
      <c r="J35" s="82">
        <f t="shared" si="9"/>
        <v>1666.67</v>
      </c>
      <c r="K35" s="82">
        <f t="shared" si="9"/>
        <v>1666.67</v>
      </c>
      <c r="L35" s="82">
        <f t="shared" si="9"/>
        <v>1666.67</v>
      </c>
      <c r="M35" s="82">
        <f t="shared" si="9"/>
        <v>1666.67</v>
      </c>
      <c r="N35" s="82">
        <f t="shared" si="9"/>
        <v>1666.67</v>
      </c>
      <c r="O35" s="83">
        <f t="shared" si="9"/>
        <v>1666.63</v>
      </c>
    </row>
    <row r="36" spans="1:15" ht="12" hidden="1" customHeight="1" x14ac:dyDescent="0.2">
      <c r="A36" s="48"/>
      <c r="B36" s="7" t="s">
        <v>135</v>
      </c>
      <c r="C36" s="17"/>
      <c r="D36" s="82">
        <v>1666.67</v>
      </c>
      <c r="E36" s="82">
        <v>1666.67</v>
      </c>
      <c r="F36" s="82">
        <v>1666.67</v>
      </c>
      <c r="G36" s="82">
        <v>1666.67</v>
      </c>
      <c r="H36" s="82">
        <v>1666.67</v>
      </c>
      <c r="I36" s="82">
        <v>1666.67</v>
      </c>
      <c r="J36" s="82">
        <v>1666.67</v>
      </c>
      <c r="K36" s="82">
        <v>1666.67</v>
      </c>
      <c r="L36" s="82">
        <v>1666.67</v>
      </c>
      <c r="M36" s="82">
        <v>1666.67</v>
      </c>
      <c r="N36" s="82">
        <v>1666.67</v>
      </c>
      <c r="O36" s="83">
        <v>1666.63</v>
      </c>
    </row>
    <row r="37" spans="1:15" ht="12" customHeight="1" x14ac:dyDescent="0.2">
      <c r="A37" s="60"/>
      <c r="B37" s="17" t="s">
        <v>122</v>
      </c>
      <c r="C37" s="18">
        <f>SUM(D37:O37)</f>
        <v>5000</v>
      </c>
      <c r="D37" s="82">
        <f>+D38</f>
        <v>416.67</v>
      </c>
      <c r="E37" s="82">
        <f t="shared" ref="E37:O37" si="10">+E38</f>
        <v>416.67</v>
      </c>
      <c r="F37" s="82">
        <f t="shared" si="10"/>
        <v>416.67</v>
      </c>
      <c r="G37" s="82">
        <f t="shared" si="10"/>
        <v>416.67</v>
      </c>
      <c r="H37" s="82">
        <f t="shared" si="10"/>
        <v>416.67</v>
      </c>
      <c r="I37" s="82">
        <f t="shared" si="10"/>
        <v>416.67</v>
      </c>
      <c r="J37" s="82">
        <f t="shared" si="10"/>
        <v>416.67</v>
      </c>
      <c r="K37" s="82">
        <f t="shared" si="10"/>
        <v>416.67</v>
      </c>
      <c r="L37" s="82">
        <f t="shared" si="10"/>
        <v>416.67</v>
      </c>
      <c r="M37" s="82">
        <f t="shared" si="10"/>
        <v>416.67</v>
      </c>
      <c r="N37" s="82">
        <f t="shared" si="10"/>
        <v>416.67</v>
      </c>
      <c r="O37" s="83">
        <f t="shared" si="10"/>
        <v>416.63</v>
      </c>
    </row>
    <row r="38" spans="1:15" ht="12" hidden="1" customHeight="1" x14ac:dyDescent="0.2">
      <c r="A38" s="48"/>
      <c r="B38" s="8" t="s">
        <v>33</v>
      </c>
      <c r="C38" s="18"/>
      <c r="D38" s="82">
        <v>416.67</v>
      </c>
      <c r="E38" s="82">
        <v>416.67</v>
      </c>
      <c r="F38" s="82">
        <v>416.67</v>
      </c>
      <c r="G38" s="82">
        <v>416.67</v>
      </c>
      <c r="H38" s="82">
        <v>416.67</v>
      </c>
      <c r="I38" s="82">
        <v>416.67</v>
      </c>
      <c r="J38" s="82">
        <v>416.67</v>
      </c>
      <c r="K38" s="82">
        <v>416.67</v>
      </c>
      <c r="L38" s="82">
        <v>416.67</v>
      </c>
      <c r="M38" s="82">
        <v>416.67</v>
      </c>
      <c r="N38" s="82">
        <v>416.67</v>
      </c>
      <c r="O38" s="83">
        <v>416.63</v>
      </c>
    </row>
    <row r="39" spans="1:15" ht="12" customHeight="1" x14ac:dyDescent="0.2">
      <c r="A39" s="60"/>
      <c r="B39" s="18" t="s">
        <v>121</v>
      </c>
      <c r="C39" s="18">
        <f>SUM(D39:O39)</f>
        <v>60000</v>
      </c>
      <c r="D39" s="82">
        <f>+D40</f>
        <v>5000</v>
      </c>
      <c r="E39" s="82">
        <f t="shared" ref="E39:O39" si="11">+E40</f>
        <v>5000</v>
      </c>
      <c r="F39" s="82">
        <f t="shared" si="11"/>
        <v>5000</v>
      </c>
      <c r="G39" s="82">
        <f t="shared" si="11"/>
        <v>5000</v>
      </c>
      <c r="H39" s="82">
        <f t="shared" si="11"/>
        <v>5000</v>
      </c>
      <c r="I39" s="82">
        <f t="shared" si="11"/>
        <v>5000</v>
      </c>
      <c r="J39" s="82">
        <f t="shared" si="11"/>
        <v>5000</v>
      </c>
      <c r="K39" s="82">
        <f t="shared" si="11"/>
        <v>5000</v>
      </c>
      <c r="L39" s="82">
        <f t="shared" si="11"/>
        <v>5000</v>
      </c>
      <c r="M39" s="82">
        <f t="shared" si="11"/>
        <v>5000</v>
      </c>
      <c r="N39" s="82">
        <f t="shared" si="11"/>
        <v>5000</v>
      </c>
      <c r="O39" s="83">
        <f t="shared" si="11"/>
        <v>5000</v>
      </c>
    </row>
    <row r="40" spans="1:15" ht="12" hidden="1" customHeight="1" x14ac:dyDescent="0.2">
      <c r="A40" s="48"/>
      <c r="B40" s="7" t="s">
        <v>32</v>
      </c>
      <c r="C40" s="17"/>
      <c r="D40" s="82">
        <v>5000</v>
      </c>
      <c r="E40" s="82">
        <v>5000</v>
      </c>
      <c r="F40" s="82">
        <v>5000</v>
      </c>
      <c r="G40" s="82">
        <v>5000</v>
      </c>
      <c r="H40" s="82">
        <v>5000</v>
      </c>
      <c r="I40" s="82">
        <v>5000</v>
      </c>
      <c r="J40" s="82">
        <v>5000</v>
      </c>
      <c r="K40" s="82">
        <v>5000</v>
      </c>
      <c r="L40" s="82">
        <v>5000</v>
      </c>
      <c r="M40" s="82">
        <v>5000</v>
      </c>
      <c r="N40" s="82">
        <v>5000</v>
      </c>
      <c r="O40" s="83">
        <v>5000</v>
      </c>
    </row>
    <row r="41" spans="1:15" ht="24" customHeight="1" x14ac:dyDescent="0.2">
      <c r="A41" s="60"/>
      <c r="B41" s="57" t="s">
        <v>123</v>
      </c>
      <c r="C41" s="18">
        <f>SUM(D41:O41)</f>
        <v>15000</v>
      </c>
      <c r="D41" s="82">
        <f>+D42</f>
        <v>1250</v>
      </c>
      <c r="E41" s="82">
        <f t="shared" ref="E41:O41" si="12">+E42</f>
        <v>1250</v>
      </c>
      <c r="F41" s="82">
        <f t="shared" si="12"/>
        <v>1250</v>
      </c>
      <c r="G41" s="82">
        <f t="shared" si="12"/>
        <v>1250</v>
      </c>
      <c r="H41" s="82">
        <f t="shared" si="12"/>
        <v>1250</v>
      </c>
      <c r="I41" s="82">
        <f t="shared" si="12"/>
        <v>1250</v>
      </c>
      <c r="J41" s="82">
        <f t="shared" si="12"/>
        <v>1250</v>
      </c>
      <c r="K41" s="82">
        <f t="shared" si="12"/>
        <v>1250</v>
      </c>
      <c r="L41" s="82">
        <f t="shared" si="12"/>
        <v>1250</v>
      </c>
      <c r="M41" s="82">
        <f t="shared" si="12"/>
        <v>1250</v>
      </c>
      <c r="N41" s="82">
        <f t="shared" si="12"/>
        <v>1250</v>
      </c>
      <c r="O41" s="83">
        <f t="shared" si="12"/>
        <v>1250</v>
      </c>
    </row>
    <row r="42" spans="1:15" ht="12" hidden="1" customHeight="1" x14ac:dyDescent="0.2">
      <c r="A42" s="48"/>
      <c r="B42" s="8" t="s">
        <v>31</v>
      </c>
      <c r="C42" s="18"/>
      <c r="D42" s="82">
        <v>1250</v>
      </c>
      <c r="E42" s="82">
        <v>1250</v>
      </c>
      <c r="F42" s="82">
        <v>1250</v>
      </c>
      <c r="G42" s="82">
        <v>1250</v>
      </c>
      <c r="H42" s="82">
        <v>1250</v>
      </c>
      <c r="I42" s="82">
        <v>1250</v>
      </c>
      <c r="J42" s="82">
        <v>1250</v>
      </c>
      <c r="K42" s="82">
        <v>1250</v>
      </c>
      <c r="L42" s="82">
        <v>1250</v>
      </c>
      <c r="M42" s="82">
        <v>1250</v>
      </c>
      <c r="N42" s="82">
        <v>1250</v>
      </c>
      <c r="O42" s="83">
        <v>1250</v>
      </c>
    </row>
    <row r="43" spans="1:15" ht="12" customHeight="1" x14ac:dyDescent="0.2">
      <c r="A43" s="60"/>
      <c r="B43" s="18" t="s">
        <v>124</v>
      </c>
      <c r="C43" s="18">
        <f>SUM(D43:O43)</f>
        <v>45000</v>
      </c>
      <c r="D43" s="82">
        <f>+D44+D45+D46</f>
        <v>3750</v>
      </c>
      <c r="E43" s="82">
        <f t="shared" ref="E43:O43" si="13">+E44+E45+E46</f>
        <v>3750</v>
      </c>
      <c r="F43" s="82">
        <f t="shared" si="13"/>
        <v>3750</v>
      </c>
      <c r="G43" s="82">
        <f t="shared" si="13"/>
        <v>3750</v>
      </c>
      <c r="H43" s="82">
        <f t="shared" si="13"/>
        <v>3750</v>
      </c>
      <c r="I43" s="82">
        <f t="shared" si="13"/>
        <v>3750</v>
      </c>
      <c r="J43" s="82">
        <f t="shared" si="13"/>
        <v>3750</v>
      </c>
      <c r="K43" s="82">
        <f t="shared" si="13"/>
        <v>3750</v>
      </c>
      <c r="L43" s="82">
        <f t="shared" si="13"/>
        <v>3750</v>
      </c>
      <c r="M43" s="82">
        <f t="shared" si="13"/>
        <v>3750</v>
      </c>
      <c r="N43" s="82">
        <f t="shared" si="13"/>
        <v>3750</v>
      </c>
      <c r="O43" s="83">
        <f t="shared" si="13"/>
        <v>3750</v>
      </c>
    </row>
    <row r="44" spans="1:15" ht="12" hidden="1" customHeight="1" x14ac:dyDescent="0.2">
      <c r="A44" s="48"/>
      <c r="B44" s="8" t="s">
        <v>30</v>
      </c>
      <c r="C44" s="18"/>
      <c r="D44" s="82">
        <v>2500</v>
      </c>
      <c r="E44" s="82">
        <v>2500</v>
      </c>
      <c r="F44" s="82">
        <v>2500</v>
      </c>
      <c r="G44" s="82">
        <v>2500</v>
      </c>
      <c r="H44" s="82">
        <v>2500</v>
      </c>
      <c r="I44" s="82">
        <v>2500</v>
      </c>
      <c r="J44" s="82">
        <v>2500</v>
      </c>
      <c r="K44" s="82">
        <v>2500</v>
      </c>
      <c r="L44" s="82">
        <v>2500</v>
      </c>
      <c r="M44" s="82">
        <v>2500</v>
      </c>
      <c r="N44" s="82">
        <v>2500</v>
      </c>
      <c r="O44" s="83">
        <v>2500</v>
      </c>
    </row>
    <row r="45" spans="1:15" ht="12" hidden="1" customHeight="1" x14ac:dyDescent="0.2">
      <c r="A45" s="48"/>
      <c r="B45" s="8" t="s">
        <v>29</v>
      </c>
      <c r="C45" s="18"/>
      <c r="D45" s="82">
        <v>833.33</v>
      </c>
      <c r="E45" s="82">
        <v>833.33</v>
      </c>
      <c r="F45" s="82">
        <v>833.33</v>
      </c>
      <c r="G45" s="82">
        <v>833.33</v>
      </c>
      <c r="H45" s="82">
        <v>833.33</v>
      </c>
      <c r="I45" s="82">
        <v>833.33</v>
      </c>
      <c r="J45" s="82">
        <v>833.33</v>
      </c>
      <c r="K45" s="82">
        <v>833.33</v>
      </c>
      <c r="L45" s="82">
        <v>833.33</v>
      </c>
      <c r="M45" s="82">
        <v>833.33</v>
      </c>
      <c r="N45" s="82">
        <v>833.33</v>
      </c>
      <c r="O45" s="83">
        <v>833.37</v>
      </c>
    </row>
    <row r="46" spans="1:15" ht="12" hidden="1" customHeight="1" x14ac:dyDescent="0.2">
      <c r="A46" s="48"/>
      <c r="B46" s="8" t="s">
        <v>28</v>
      </c>
      <c r="C46" s="18"/>
      <c r="D46" s="82">
        <v>416.67</v>
      </c>
      <c r="E46" s="82">
        <v>416.67</v>
      </c>
      <c r="F46" s="82">
        <v>416.67</v>
      </c>
      <c r="G46" s="82">
        <v>416.67</v>
      </c>
      <c r="H46" s="82">
        <v>416.67</v>
      </c>
      <c r="I46" s="82">
        <v>416.67</v>
      </c>
      <c r="J46" s="82">
        <v>416.67</v>
      </c>
      <c r="K46" s="82">
        <v>416.67</v>
      </c>
      <c r="L46" s="82">
        <v>416.67</v>
      </c>
      <c r="M46" s="82">
        <v>416.67</v>
      </c>
      <c r="N46" s="82">
        <v>416.67</v>
      </c>
      <c r="O46" s="83">
        <v>416.63</v>
      </c>
    </row>
    <row r="47" spans="1:15" ht="12" customHeight="1" x14ac:dyDescent="0.2">
      <c r="A47" s="53" t="s">
        <v>27</v>
      </c>
      <c r="B47" s="16"/>
      <c r="C47" s="18">
        <f>SUM(D47:O47)</f>
        <v>708000</v>
      </c>
      <c r="D47" s="82">
        <f>+D48+D55+D59+D66+D69+D74+D80+D82</f>
        <v>59090.23000000001</v>
      </c>
      <c r="E47" s="82">
        <f t="shared" ref="E47:O47" si="14">+E48+E55+E59+E66+E69+E74+E80+E82</f>
        <v>58626.060000000012</v>
      </c>
      <c r="F47" s="82">
        <f t="shared" si="14"/>
        <v>59090.23000000001</v>
      </c>
      <c r="G47" s="82">
        <f t="shared" si="14"/>
        <v>58935.520000000011</v>
      </c>
      <c r="H47" s="82">
        <f t="shared" si="14"/>
        <v>59090.23000000001</v>
      </c>
      <c r="I47" s="82">
        <f t="shared" si="14"/>
        <v>58935.520000000011</v>
      </c>
      <c r="J47" s="82">
        <f t="shared" si="14"/>
        <v>59090.23000000001</v>
      </c>
      <c r="K47" s="82">
        <f t="shared" si="14"/>
        <v>59090.23000000001</v>
      </c>
      <c r="L47" s="82">
        <f t="shared" si="14"/>
        <v>58935.520000000011</v>
      </c>
      <c r="M47" s="82">
        <f t="shared" si="14"/>
        <v>59090.23000000001</v>
      </c>
      <c r="N47" s="82">
        <f t="shared" si="14"/>
        <v>58935.520000000011</v>
      </c>
      <c r="O47" s="83">
        <f t="shared" si="14"/>
        <v>59090.479999999989</v>
      </c>
    </row>
    <row r="48" spans="1:15" ht="12" customHeight="1" x14ac:dyDescent="0.2">
      <c r="A48" s="53"/>
      <c r="B48" s="18" t="s">
        <v>125</v>
      </c>
      <c r="C48" s="18">
        <f>SUM(D48:O48)</f>
        <v>152100</v>
      </c>
      <c r="D48" s="82">
        <f>+D49+D50+D51+D52+D53+D54</f>
        <v>12675</v>
      </c>
      <c r="E48" s="82">
        <f t="shared" ref="E48:O48" si="15">+E49+E50+E51+E52+E53+E54</f>
        <v>12675</v>
      </c>
      <c r="F48" s="82">
        <f t="shared" si="15"/>
        <v>12675</v>
      </c>
      <c r="G48" s="82">
        <f t="shared" si="15"/>
        <v>12675</v>
      </c>
      <c r="H48" s="82">
        <f t="shared" si="15"/>
        <v>12675</v>
      </c>
      <c r="I48" s="82">
        <f t="shared" si="15"/>
        <v>12675</v>
      </c>
      <c r="J48" s="82">
        <f t="shared" si="15"/>
        <v>12675</v>
      </c>
      <c r="K48" s="82">
        <f t="shared" si="15"/>
        <v>12675</v>
      </c>
      <c r="L48" s="82">
        <f t="shared" si="15"/>
        <v>12675</v>
      </c>
      <c r="M48" s="82">
        <f t="shared" si="15"/>
        <v>12675</v>
      </c>
      <c r="N48" s="82">
        <f t="shared" si="15"/>
        <v>12675</v>
      </c>
      <c r="O48" s="83">
        <f t="shared" si="15"/>
        <v>12675</v>
      </c>
    </row>
    <row r="49" spans="1:15" ht="12" hidden="1" customHeight="1" x14ac:dyDescent="0.2">
      <c r="A49" s="48"/>
      <c r="B49" s="8" t="s">
        <v>26</v>
      </c>
      <c r="C49" s="18"/>
      <c r="D49" s="82">
        <v>5833.33</v>
      </c>
      <c r="E49" s="82">
        <v>5833.33</v>
      </c>
      <c r="F49" s="82">
        <v>5833.33</v>
      </c>
      <c r="G49" s="82">
        <v>5833.33</v>
      </c>
      <c r="H49" s="82">
        <v>5833.33</v>
      </c>
      <c r="I49" s="82">
        <v>5833.33</v>
      </c>
      <c r="J49" s="82">
        <v>5833.33</v>
      </c>
      <c r="K49" s="82">
        <v>5833.33</v>
      </c>
      <c r="L49" s="82">
        <v>5833.33</v>
      </c>
      <c r="M49" s="82">
        <v>5833.33</v>
      </c>
      <c r="N49" s="82">
        <v>5833.33</v>
      </c>
      <c r="O49" s="83">
        <v>5833.37</v>
      </c>
    </row>
    <row r="50" spans="1:15" ht="12" hidden="1" customHeight="1" x14ac:dyDescent="0.2">
      <c r="A50" s="48"/>
      <c r="B50" s="8" t="s">
        <v>25</v>
      </c>
      <c r="C50" s="18"/>
      <c r="D50" s="82">
        <v>1250</v>
      </c>
      <c r="E50" s="82">
        <v>1250</v>
      </c>
      <c r="F50" s="82">
        <v>1250</v>
      </c>
      <c r="G50" s="82">
        <v>1250</v>
      </c>
      <c r="H50" s="82">
        <v>1250</v>
      </c>
      <c r="I50" s="82">
        <v>1250</v>
      </c>
      <c r="J50" s="82">
        <v>1250</v>
      </c>
      <c r="K50" s="82">
        <v>1250</v>
      </c>
      <c r="L50" s="82">
        <v>1250</v>
      </c>
      <c r="M50" s="82">
        <v>1250</v>
      </c>
      <c r="N50" s="82">
        <v>1250</v>
      </c>
      <c r="O50" s="83">
        <v>1250</v>
      </c>
    </row>
    <row r="51" spans="1:15" ht="12" hidden="1" customHeight="1" x14ac:dyDescent="0.2">
      <c r="A51" s="48"/>
      <c r="B51" s="8" t="s">
        <v>24</v>
      </c>
      <c r="C51" s="18"/>
      <c r="D51" s="82">
        <v>2500</v>
      </c>
      <c r="E51" s="82">
        <v>2500</v>
      </c>
      <c r="F51" s="82">
        <v>2500</v>
      </c>
      <c r="G51" s="82">
        <v>2500</v>
      </c>
      <c r="H51" s="82">
        <v>2500</v>
      </c>
      <c r="I51" s="82">
        <v>2500</v>
      </c>
      <c r="J51" s="82">
        <v>2500</v>
      </c>
      <c r="K51" s="82">
        <v>2500</v>
      </c>
      <c r="L51" s="82">
        <v>2500</v>
      </c>
      <c r="M51" s="82">
        <v>2500</v>
      </c>
      <c r="N51" s="82">
        <v>2500</v>
      </c>
      <c r="O51" s="83">
        <v>2500</v>
      </c>
    </row>
    <row r="52" spans="1:15" ht="12" hidden="1" customHeight="1" x14ac:dyDescent="0.2">
      <c r="A52" s="48"/>
      <c r="B52" s="7" t="s">
        <v>23</v>
      </c>
      <c r="C52" s="17"/>
      <c r="D52" s="82">
        <v>1566.67</v>
      </c>
      <c r="E52" s="82">
        <v>1566.67</v>
      </c>
      <c r="F52" s="82">
        <v>1566.67</v>
      </c>
      <c r="G52" s="82">
        <v>1566.67</v>
      </c>
      <c r="H52" s="82">
        <v>1566.67</v>
      </c>
      <c r="I52" s="82">
        <v>1566.67</v>
      </c>
      <c r="J52" s="82">
        <v>1566.67</v>
      </c>
      <c r="K52" s="82">
        <v>1566.67</v>
      </c>
      <c r="L52" s="82">
        <v>1566.67</v>
      </c>
      <c r="M52" s="82">
        <v>1566.67</v>
      </c>
      <c r="N52" s="82">
        <v>1566.67</v>
      </c>
      <c r="O52" s="83">
        <v>1566.63</v>
      </c>
    </row>
    <row r="53" spans="1:15" ht="12" hidden="1" customHeight="1" x14ac:dyDescent="0.2">
      <c r="A53" s="48"/>
      <c r="B53" s="7" t="s">
        <v>22</v>
      </c>
      <c r="C53" s="17"/>
      <c r="D53" s="82">
        <v>275</v>
      </c>
      <c r="E53" s="82">
        <v>275</v>
      </c>
      <c r="F53" s="82">
        <v>275</v>
      </c>
      <c r="G53" s="82">
        <v>275</v>
      </c>
      <c r="H53" s="82">
        <v>275</v>
      </c>
      <c r="I53" s="82">
        <v>275</v>
      </c>
      <c r="J53" s="82">
        <v>275</v>
      </c>
      <c r="K53" s="82">
        <v>275</v>
      </c>
      <c r="L53" s="82">
        <v>275</v>
      </c>
      <c r="M53" s="82">
        <v>275</v>
      </c>
      <c r="N53" s="82">
        <v>275</v>
      </c>
      <c r="O53" s="83">
        <v>275</v>
      </c>
    </row>
    <row r="54" spans="1:15" ht="12" hidden="1" customHeight="1" x14ac:dyDescent="0.2">
      <c r="A54" s="48"/>
      <c r="B54" s="7" t="s">
        <v>21</v>
      </c>
      <c r="C54" s="17"/>
      <c r="D54" s="82">
        <v>1250</v>
      </c>
      <c r="E54" s="82">
        <v>1250</v>
      </c>
      <c r="F54" s="82">
        <v>1250</v>
      </c>
      <c r="G54" s="82">
        <v>1250</v>
      </c>
      <c r="H54" s="82">
        <v>1250</v>
      </c>
      <c r="I54" s="82">
        <v>1250</v>
      </c>
      <c r="J54" s="82">
        <v>1250</v>
      </c>
      <c r="K54" s="82">
        <v>1250</v>
      </c>
      <c r="L54" s="82">
        <v>1250</v>
      </c>
      <c r="M54" s="82">
        <v>1250</v>
      </c>
      <c r="N54" s="82">
        <v>1250</v>
      </c>
      <c r="O54" s="83">
        <v>1250</v>
      </c>
    </row>
    <row r="55" spans="1:15" ht="12" customHeight="1" x14ac:dyDescent="0.2">
      <c r="A55" s="60"/>
      <c r="B55" s="17" t="s">
        <v>126</v>
      </c>
      <c r="C55" s="18">
        <f>SUM(D55:O55)</f>
        <v>283000.00000000006</v>
      </c>
      <c r="D55" s="82">
        <f>+D56+D57+D58</f>
        <v>23583.33</v>
      </c>
      <c r="E55" s="82">
        <f t="shared" ref="E55:O55" si="16">+E56+E57+E58</f>
        <v>23583.33</v>
      </c>
      <c r="F55" s="82">
        <f t="shared" si="16"/>
        <v>23583.33</v>
      </c>
      <c r="G55" s="82">
        <f t="shared" si="16"/>
        <v>23583.33</v>
      </c>
      <c r="H55" s="82">
        <f t="shared" si="16"/>
        <v>23583.33</v>
      </c>
      <c r="I55" s="82">
        <f t="shared" si="16"/>
        <v>23583.33</v>
      </c>
      <c r="J55" s="82">
        <f t="shared" si="16"/>
        <v>23583.33</v>
      </c>
      <c r="K55" s="82">
        <f t="shared" si="16"/>
        <v>23583.33</v>
      </c>
      <c r="L55" s="82">
        <f t="shared" si="16"/>
        <v>23583.33</v>
      </c>
      <c r="M55" s="82">
        <f t="shared" si="16"/>
        <v>23583.33</v>
      </c>
      <c r="N55" s="82">
        <f t="shared" si="16"/>
        <v>23583.33</v>
      </c>
      <c r="O55" s="83">
        <f t="shared" si="16"/>
        <v>23583.37</v>
      </c>
    </row>
    <row r="56" spans="1:15" ht="12" hidden="1" customHeight="1" x14ac:dyDescent="0.2">
      <c r="A56" s="48"/>
      <c r="B56" s="8" t="s">
        <v>20</v>
      </c>
      <c r="C56" s="18"/>
      <c r="D56" s="82">
        <v>22500</v>
      </c>
      <c r="E56" s="82">
        <v>22500</v>
      </c>
      <c r="F56" s="82">
        <v>22500</v>
      </c>
      <c r="G56" s="82">
        <v>22500</v>
      </c>
      <c r="H56" s="82">
        <v>22500</v>
      </c>
      <c r="I56" s="82">
        <v>22500</v>
      </c>
      <c r="J56" s="82">
        <v>22500</v>
      </c>
      <c r="K56" s="82">
        <v>22500</v>
      </c>
      <c r="L56" s="82">
        <v>22500</v>
      </c>
      <c r="M56" s="82">
        <v>22500</v>
      </c>
      <c r="N56" s="82">
        <v>22500</v>
      </c>
      <c r="O56" s="83">
        <v>22500</v>
      </c>
    </row>
    <row r="57" spans="1:15" ht="12" hidden="1" customHeight="1" x14ac:dyDescent="0.2">
      <c r="A57" s="48"/>
      <c r="B57" s="7" t="s">
        <v>19</v>
      </c>
      <c r="C57" s="17"/>
      <c r="D57" s="82">
        <v>83.33</v>
      </c>
      <c r="E57" s="82">
        <v>83.33</v>
      </c>
      <c r="F57" s="82">
        <v>83.33</v>
      </c>
      <c r="G57" s="82">
        <v>83.33</v>
      </c>
      <c r="H57" s="82">
        <v>83.33</v>
      </c>
      <c r="I57" s="82">
        <v>83.33</v>
      </c>
      <c r="J57" s="82">
        <v>83.33</v>
      </c>
      <c r="K57" s="82">
        <v>83.33</v>
      </c>
      <c r="L57" s="82">
        <v>83.33</v>
      </c>
      <c r="M57" s="82">
        <v>83.33</v>
      </c>
      <c r="N57" s="82">
        <v>83.33</v>
      </c>
      <c r="O57" s="83">
        <v>83.37</v>
      </c>
    </row>
    <row r="58" spans="1:15" ht="12" hidden="1" customHeight="1" x14ac:dyDescent="0.2">
      <c r="A58" s="48"/>
      <c r="B58" s="7" t="s">
        <v>18</v>
      </c>
      <c r="C58" s="17"/>
      <c r="D58" s="82">
        <v>1000</v>
      </c>
      <c r="E58" s="82">
        <v>1000</v>
      </c>
      <c r="F58" s="82">
        <v>1000</v>
      </c>
      <c r="G58" s="82">
        <v>1000</v>
      </c>
      <c r="H58" s="82">
        <v>1000</v>
      </c>
      <c r="I58" s="82">
        <v>1000</v>
      </c>
      <c r="J58" s="82">
        <v>1000</v>
      </c>
      <c r="K58" s="82">
        <v>1000</v>
      </c>
      <c r="L58" s="82">
        <v>1000</v>
      </c>
      <c r="M58" s="82">
        <v>1000</v>
      </c>
      <c r="N58" s="82">
        <v>1000</v>
      </c>
      <c r="O58" s="83">
        <v>1000</v>
      </c>
    </row>
    <row r="59" spans="1:15" ht="24.95" customHeight="1" x14ac:dyDescent="0.2">
      <c r="A59" s="60"/>
      <c r="B59" s="57" t="s">
        <v>127</v>
      </c>
      <c r="C59" s="18">
        <f>SUM(D59:O59)</f>
        <v>41200.000000000015</v>
      </c>
      <c r="D59" s="82">
        <f>+D60+D61+D62+D63+D64+D65</f>
        <v>3433.33</v>
      </c>
      <c r="E59" s="82">
        <f t="shared" ref="E59:O59" si="17">+E60+E61+E62+E63+E64+E65</f>
        <v>3433.33</v>
      </c>
      <c r="F59" s="82">
        <f t="shared" si="17"/>
        <v>3433.33</v>
      </c>
      <c r="G59" s="82">
        <f t="shared" si="17"/>
        <v>3433.33</v>
      </c>
      <c r="H59" s="82">
        <f t="shared" si="17"/>
        <v>3433.33</v>
      </c>
      <c r="I59" s="82">
        <f t="shared" si="17"/>
        <v>3433.33</v>
      </c>
      <c r="J59" s="82">
        <f t="shared" si="17"/>
        <v>3433.33</v>
      </c>
      <c r="K59" s="82">
        <f t="shared" si="17"/>
        <v>3433.33</v>
      </c>
      <c r="L59" s="82">
        <f t="shared" si="17"/>
        <v>3433.33</v>
      </c>
      <c r="M59" s="82">
        <f t="shared" si="17"/>
        <v>3433.33</v>
      </c>
      <c r="N59" s="82">
        <f t="shared" si="17"/>
        <v>3433.33</v>
      </c>
      <c r="O59" s="83">
        <f t="shared" si="17"/>
        <v>3433.37</v>
      </c>
    </row>
    <row r="60" spans="1:15" ht="12" hidden="1" customHeight="1" x14ac:dyDescent="0.2">
      <c r="A60" s="48"/>
      <c r="B60" s="9" t="s">
        <v>17</v>
      </c>
      <c r="C60" s="19"/>
      <c r="D60" s="82">
        <v>8.33</v>
      </c>
      <c r="E60" s="82">
        <v>8.33</v>
      </c>
      <c r="F60" s="82">
        <v>8.33</v>
      </c>
      <c r="G60" s="82">
        <v>8.33</v>
      </c>
      <c r="H60" s="82">
        <v>8.33</v>
      </c>
      <c r="I60" s="82">
        <v>8.33</v>
      </c>
      <c r="J60" s="82">
        <v>8.33</v>
      </c>
      <c r="K60" s="82">
        <v>8.33</v>
      </c>
      <c r="L60" s="82">
        <v>8.33</v>
      </c>
      <c r="M60" s="82">
        <v>8.33</v>
      </c>
      <c r="N60" s="82">
        <v>8.33</v>
      </c>
      <c r="O60" s="83">
        <v>8.3699999999999992</v>
      </c>
    </row>
    <row r="61" spans="1:15" ht="12" hidden="1" customHeight="1" x14ac:dyDescent="0.2">
      <c r="A61" s="48"/>
      <c r="B61" s="9" t="s">
        <v>16</v>
      </c>
      <c r="C61" s="19"/>
      <c r="D61" s="82">
        <v>8.33</v>
      </c>
      <c r="E61" s="82">
        <v>8.33</v>
      </c>
      <c r="F61" s="82">
        <v>8.33</v>
      </c>
      <c r="G61" s="82">
        <v>8.33</v>
      </c>
      <c r="H61" s="82">
        <v>8.33</v>
      </c>
      <c r="I61" s="82">
        <v>8.33</v>
      </c>
      <c r="J61" s="82">
        <v>8.33</v>
      </c>
      <c r="K61" s="82">
        <v>8.33</v>
      </c>
      <c r="L61" s="82">
        <v>8.33</v>
      </c>
      <c r="M61" s="82">
        <v>8.33</v>
      </c>
      <c r="N61" s="82">
        <v>8.33</v>
      </c>
      <c r="O61" s="83">
        <v>8.3699999999999992</v>
      </c>
    </row>
    <row r="62" spans="1:15" ht="12" hidden="1" customHeight="1" x14ac:dyDescent="0.2">
      <c r="A62" s="48"/>
      <c r="B62" s="9" t="s">
        <v>15</v>
      </c>
      <c r="C62" s="19"/>
      <c r="D62" s="82">
        <v>416.67</v>
      </c>
      <c r="E62" s="82">
        <v>416.67</v>
      </c>
      <c r="F62" s="82">
        <v>416.67</v>
      </c>
      <c r="G62" s="82">
        <v>416.67</v>
      </c>
      <c r="H62" s="82">
        <v>416.67</v>
      </c>
      <c r="I62" s="82">
        <v>416.67</v>
      </c>
      <c r="J62" s="82">
        <v>416.67</v>
      </c>
      <c r="K62" s="82">
        <v>416.67</v>
      </c>
      <c r="L62" s="82">
        <v>416.67</v>
      </c>
      <c r="M62" s="82">
        <v>416.67</v>
      </c>
      <c r="N62" s="82">
        <v>416.67</v>
      </c>
      <c r="O62" s="83">
        <v>416.63</v>
      </c>
    </row>
    <row r="63" spans="1:15" ht="12" hidden="1" customHeight="1" x14ac:dyDescent="0.2">
      <c r="A63" s="48"/>
      <c r="B63" s="9" t="s">
        <v>14</v>
      </c>
      <c r="C63" s="19"/>
      <c r="D63" s="82">
        <v>2500</v>
      </c>
      <c r="E63" s="82">
        <v>2500</v>
      </c>
      <c r="F63" s="82">
        <v>2500</v>
      </c>
      <c r="G63" s="82">
        <v>2500</v>
      </c>
      <c r="H63" s="82">
        <v>2500</v>
      </c>
      <c r="I63" s="82">
        <v>2500</v>
      </c>
      <c r="J63" s="82">
        <v>2500</v>
      </c>
      <c r="K63" s="82">
        <v>2500</v>
      </c>
      <c r="L63" s="82">
        <v>2500</v>
      </c>
      <c r="M63" s="82">
        <v>2500</v>
      </c>
      <c r="N63" s="82">
        <v>2500</v>
      </c>
      <c r="O63" s="83">
        <v>2500</v>
      </c>
    </row>
    <row r="64" spans="1:15" ht="12" hidden="1" customHeight="1" x14ac:dyDescent="0.2">
      <c r="A64" s="48"/>
      <c r="B64" s="9" t="s">
        <v>13</v>
      </c>
      <c r="C64" s="19"/>
      <c r="D64" s="82">
        <v>250</v>
      </c>
      <c r="E64" s="82">
        <v>250</v>
      </c>
      <c r="F64" s="82">
        <v>250</v>
      </c>
      <c r="G64" s="82">
        <v>250</v>
      </c>
      <c r="H64" s="82">
        <v>250</v>
      </c>
      <c r="I64" s="82">
        <v>250</v>
      </c>
      <c r="J64" s="82">
        <v>250</v>
      </c>
      <c r="K64" s="82">
        <v>250</v>
      </c>
      <c r="L64" s="82">
        <v>250</v>
      </c>
      <c r="M64" s="82">
        <v>250</v>
      </c>
      <c r="N64" s="82">
        <v>250</v>
      </c>
      <c r="O64" s="83">
        <v>250</v>
      </c>
    </row>
    <row r="65" spans="1:15" ht="12" hidden="1" customHeight="1" x14ac:dyDescent="0.2">
      <c r="A65" s="48"/>
      <c r="B65" s="9" t="s">
        <v>12</v>
      </c>
      <c r="C65" s="19"/>
      <c r="D65" s="82">
        <v>250</v>
      </c>
      <c r="E65" s="82">
        <v>250</v>
      </c>
      <c r="F65" s="82">
        <v>250</v>
      </c>
      <c r="G65" s="82">
        <v>250</v>
      </c>
      <c r="H65" s="82">
        <v>250</v>
      </c>
      <c r="I65" s="82">
        <v>250</v>
      </c>
      <c r="J65" s="82">
        <v>250</v>
      </c>
      <c r="K65" s="82">
        <v>250</v>
      </c>
      <c r="L65" s="82">
        <v>250</v>
      </c>
      <c r="M65" s="82">
        <v>250</v>
      </c>
      <c r="N65" s="82">
        <v>250</v>
      </c>
      <c r="O65" s="83">
        <v>250</v>
      </c>
    </row>
    <row r="66" spans="1:15" ht="12" customHeight="1" x14ac:dyDescent="0.2">
      <c r="A66" s="60"/>
      <c r="B66" s="19" t="s">
        <v>128</v>
      </c>
      <c r="C66" s="18">
        <f>SUM(D66:O66)</f>
        <v>34700</v>
      </c>
      <c r="D66" s="82">
        <f>+D67+D68</f>
        <v>2891.66</v>
      </c>
      <c r="E66" s="82">
        <f t="shared" ref="E66:O66" si="18">+E67+E68</f>
        <v>2891.66</v>
      </c>
      <c r="F66" s="82">
        <f t="shared" si="18"/>
        <v>2891.66</v>
      </c>
      <c r="G66" s="82">
        <f t="shared" si="18"/>
        <v>2891.66</v>
      </c>
      <c r="H66" s="82">
        <f t="shared" si="18"/>
        <v>2891.66</v>
      </c>
      <c r="I66" s="82">
        <f t="shared" si="18"/>
        <v>2891.66</v>
      </c>
      <c r="J66" s="82">
        <f t="shared" si="18"/>
        <v>2891.66</v>
      </c>
      <c r="K66" s="82">
        <f t="shared" si="18"/>
        <v>2891.66</v>
      </c>
      <c r="L66" s="82">
        <f t="shared" si="18"/>
        <v>2891.66</v>
      </c>
      <c r="M66" s="82">
        <f t="shared" si="18"/>
        <v>2891.66</v>
      </c>
      <c r="N66" s="82">
        <f t="shared" si="18"/>
        <v>2891.66</v>
      </c>
      <c r="O66" s="83">
        <f t="shared" si="18"/>
        <v>2891.74</v>
      </c>
    </row>
    <row r="67" spans="1:15" ht="12" hidden="1" customHeight="1" x14ac:dyDescent="0.2">
      <c r="A67" s="48"/>
      <c r="B67" s="7" t="s">
        <v>11</v>
      </c>
      <c r="C67" s="17"/>
      <c r="D67" s="82">
        <v>808.33</v>
      </c>
      <c r="E67" s="82">
        <v>808.33</v>
      </c>
      <c r="F67" s="82">
        <v>808.33</v>
      </c>
      <c r="G67" s="82">
        <v>808.33</v>
      </c>
      <c r="H67" s="82">
        <v>808.33</v>
      </c>
      <c r="I67" s="82">
        <v>808.33</v>
      </c>
      <c r="J67" s="82">
        <v>808.33</v>
      </c>
      <c r="K67" s="82">
        <v>808.33</v>
      </c>
      <c r="L67" s="82">
        <v>808.33</v>
      </c>
      <c r="M67" s="82">
        <v>808.33</v>
      </c>
      <c r="N67" s="82">
        <v>808.33</v>
      </c>
      <c r="O67" s="83">
        <v>808.37</v>
      </c>
    </row>
    <row r="68" spans="1:15" ht="12" hidden="1" customHeight="1" x14ac:dyDescent="0.2">
      <c r="A68" s="48"/>
      <c r="B68" s="8" t="s">
        <v>10</v>
      </c>
      <c r="C68" s="18"/>
      <c r="D68" s="82">
        <v>2083.33</v>
      </c>
      <c r="E68" s="82">
        <v>2083.33</v>
      </c>
      <c r="F68" s="82">
        <v>2083.33</v>
      </c>
      <c r="G68" s="82">
        <v>2083.33</v>
      </c>
      <c r="H68" s="82">
        <v>2083.33</v>
      </c>
      <c r="I68" s="82">
        <v>2083.33</v>
      </c>
      <c r="J68" s="82">
        <v>2083.33</v>
      </c>
      <c r="K68" s="82">
        <v>2083.33</v>
      </c>
      <c r="L68" s="82">
        <v>2083.33</v>
      </c>
      <c r="M68" s="82">
        <v>2083.33</v>
      </c>
      <c r="N68" s="82">
        <v>2083.33</v>
      </c>
      <c r="O68" s="83">
        <v>2083.37</v>
      </c>
    </row>
    <row r="69" spans="1:15" ht="24.95" customHeight="1" x14ac:dyDescent="0.2">
      <c r="A69" s="60"/>
      <c r="B69" s="56" t="s">
        <v>129</v>
      </c>
      <c r="C69" s="18">
        <f>SUM(D69:O69)</f>
        <v>34999.999999999993</v>
      </c>
      <c r="D69" s="82">
        <f>SUM(D70:D73)</f>
        <v>2916.67</v>
      </c>
      <c r="E69" s="82">
        <f t="shared" ref="E69:O69" si="19">SUM(E70:E73)</f>
        <v>2916.67</v>
      </c>
      <c r="F69" s="82">
        <f t="shared" si="19"/>
        <v>2916.67</v>
      </c>
      <c r="G69" s="82">
        <f t="shared" si="19"/>
        <v>2916.67</v>
      </c>
      <c r="H69" s="82">
        <f t="shared" si="19"/>
        <v>2916.67</v>
      </c>
      <c r="I69" s="82">
        <f t="shared" si="19"/>
        <v>2916.67</v>
      </c>
      <c r="J69" s="82">
        <f t="shared" si="19"/>
        <v>2916.67</v>
      </c>
      <c r="K69" s="82">
        <f t="shared" si="19"/>
        <v>2916.67</v>
      </c>
      <c r="L69" s="82">
        <f t="shared" si="19"/>
        <v>2916.67</v>
      </c>
      <c r="M69" s="82">
        <f t="shared" si="19"/>
        <v>2916.67</v>
      </c>
      <c r="N69" s="82">
        <f t="shared" si="19"/>
        <v>2916.67</v>
      </c>
      <c r="O69" s="83">
        <f t="shared" si="19"/>
        <v>2916.63</v>
      </c>
    </row>
    <row r="70" spans="1:15" ht="12" hidden="1" customHeight="1" x14ac:dyDescent="0.2">
      <c r="A70" s="48"/>
      <c r="B70" s="86" t="s">
        <v>142</v>
      </c>
      <c r="C70" s="18"/>
      <c r="D70" s="82">
        <v>416.67</v>
      </c>
      <c r="E70" s="82">
        <v>416.67</v>
      </c>
      <c r="F70" s="82">
        <v>416.67</v>
      </c>
      <c r="G70" s="82">
        <v>416.67</v>
      </c>
      <c r="H70" s="82">
        <v>416.67</v>
      </c>
      <c r="I70" s="82">
        <v>416.67</v>
      </c>
      <c r="J70" s="82">
        <v>416.67</v>
      </c>
      <c r="K70" s="82">
        <v>416.67</v>
      </c>
      <c r="L70" s="82">
        <v>416.67</v>
      </c>
      <c r="M70" s="82">
        <v>416.67</v>
      </c>
      <c r="N70" s="82">
        <v>416.67</v>
      </c>
      <c r="O70" s="83">
        <v>416.63</v>
      </c>
    </row>
    <row r="71" spans="1:15" ht="12" hidden="1" customHeight="1" x14ac:dyDescent="0.2">
      <c r="A71" s="48"/>
      <c r="B71" s="7" t="s">
        <v>9</v>
      </c>
      <c r="C71" s="17"/>
      <c r="D71" s="82">
        <v>333.33</v>
      </c>
      <c r="E71" s="82">
        <v>333.33</v>
      </c>
      <c r="F71" s="82">
        <v>333.33</v>
      </c>
      <c r="G71" s="82">
        <v>333.33</v>
      </c>
      <c r="H71" s="82">
        <v>333.33</v>
      </c>
      <c r="I71" s="82">
        <v>333.33</v>
      </c>
      <c r="J71" s="82">
        <v>333.33</v>
      </c>
      <c r="K71" s="82">
        <v>333.33</v>
      </c>
      <c r="L71" s="82">
        <v>333.33</v>
      </c>
      <c r="M71" s="82">
        <v>333.33</v>
      </c>
      <c r="N71" s="82">
        <v>333.33</v>
      </c>
      <c r="O71" s="83">
        <v>333.37</v>
      </c>
    </row>
    <row r="72" spans="1:15" ht="12" hidden="1" customHeight="1" x14ac:dyDescent="0.2">
      <c r="A72" s="48"/>
      <c r="B72" s="7" t="s">
        <v>8</v>
      </c>
      <c r="C72" s="17"/>
      <c r="D72" s="82">
        <v>1875</v>
      </c>
      <c r="E72" s="82">
        <v>1875</v>
      </c>
      <c r="F72" s="82">
        <v>1875</v>
      </c>
      <c r="G72" s="82">
        <v>1875</v>
      </c>
      <c r="H72" s="82">
        <v>1875</v>
      </c>
      <c r="I72" s="82">
        <v>1875</v>
      </c>
      <c r="J72" s="82">
        <v>1875</v>
      </c>
      <c r="K72" s="82">
        <v>1875</v>
      </c>
      <c r="L72" s="82">
        <v>1875</v>
      </c>
      <c r="M72" s="82">
        <v>1875</v>
      </c>
      <c r="N72" s="82">
        <v>1875</v>
      </c>
      <c r="O72" s="83">
        <v>1875</v>
      </c>
    </row>
    <row r="73" spans="1:15" ht="12" hidden="1" customHeight="1" x14ac:dyDescent="0.2">
      <c r="A73" s="48"/>
      <c r="B73" s="7" t="s">
        <v>143</v>
      </c>
      <c r="C73" s="17"/>
      <c r="D73" s="82">
        <v>291.67</v>
      </c>
      <c r="E73" s="82">
        <v>291.67</v>
      </c>
      <c r="F73" s="82">
        <v>291.67</v>
      </c>
      <c r="G73" s="82">
        <v>291.67</v>
      </c>
      <c r="H73" s="82">
        <v>291.67</v>
      </c>
      <c r="I73" s="82">
        <v>291.67</v>
      </c>
      <c r="J73" s="82">
        <v>291.67</v>
      </c>
      <c r="K73" s="82">
        <v>291.67</v>
      </c>
      <c r="L73" s="82">
        <v>291.67</v>
      </c>
      <c r="M73" s="82">
        <v>291.67</v>
      </c>
      <c r="N73" s="82">
        <v>291.67</v>
      </c>
      <c r="O73" s="83">
        <v>291.63</v>
      </c>
    </row>
    <row r="74" spans="1:15" ht="12" customHeight="1" x14ac:dyDescent="0.2">
      <c r="A74" s="60"/>
      <c r="B74" s="17" t="s">
        <v>130</v>
      </c>
      <c r="C74" s="18">
        <f>SUM(D74:O74)</f>
        <v>80000.000000000029</v>
      </c>
      <c r="D74" s="82">
        <f>+D75+D76+D77+D78+D79</f>
        <v>6666.66</v>
      </c>
      <c r="E74" s="82">
        <f t="shared" ref="E74:O74" si="20">+E75+E76+E77+E78+E79</f>
        <v>6666.66</v>
      </c>
      <c r="F74" s="82">
        <f t="shared" si="20"/>
        <v>6666.66</v>
      </c>
      <c r="G74" s="82">
        <f t="shared" si="20"/>
        <v>6666.66</v>
      </c>
      <c r="H74" s="82">
        <f t="shared" si="20"/>
        <v>6666.66</v>
      </c>
      <c r="I74" s="82">
        <f t="shared" si="20"/>
        <v>6666.66</v>
      </c>
      <c r="J74" s="82">
        <f t="shared" si="20"/>
        <v>6666.66</v>
      </c>
      <c r="K74" s="82">
        <f t="shared" si="20"/>
        <v>6666.66</v>
      </c>
      <c r="L74" s="82">
        <f t="shared" si="20"/>
        <v>6666.66</v>
      </c>
      <c r="M74" s="82">
        <f t="shared" si="20"/>
        <v>6666.66</v>
      </c>
      <c r="N74" s="82">
        <f t="shared" si="20"/>
        <v>6666.66</v>
      </c>
      <c r="O74" s="83">
        <f t="shared" si="20"/>
        <v>6666.7400000000007</v>
      </c>
    </row>
    <row r="75" spans="1:15" ht="12" hidden="1" customHeight="1" x14ac:dyDescent="0.2">
      <c r="A75" s="48"/>
      <c r="B75" s="7" t="s">
        <v>7</v>
      </c>
      <c r="C75" s="17"/>
      <c r="D75" s="82">
        <v>1249.98</v>
      </c>
      <c r="E75" s="82">
        <v>1249.98</v>
      </c>
      <c r="F75" s="82">
        <v>1249.98</v>
      </c>
      <c r="G75" s="82">
        <v>1249.98</v>
      </c>
      <c r="H75" s="82">
        <v>1249.98</v>
      </c>
      <c r="I75" s="82">
        <v>1249.98</v>
      </c>
      <c r="J75" s="82">
        <v>1249.98</v>
      </c>
      <c r="K75" s="82">
        <v>1249.98</v>
      </c>
      <c r="L75" s="82">
        <v>1249.98</v>
      </c>
      <c r="M75" s="82">
        <v>1249.98</v>
      </c>
      <c r="N75" s="82">
        <v>1249.98</v>
      </c>
      <c r="O75" s="83">
        <v>1250.22</v>
      </c>
    </row>
    <row r="76" spans="1:15" ht="12" hidden="1" customHeight="1" x14ac:dyDescent="0.2">
      <c r="A76" s="48"/>
      <c r="B76" s="7" t="s">
        <v>6</v>
      </c>
      <c r="C76" s="17"/>
      <c r="D76" s="82">
        <v>1249.98</v>
      </c>
      <c r="E76" s="82">
        <v>1249.98</v>
      </c>
      <c r="F76" s="82">
        <v>1249.98</v>
      </c>
      <c r="G76" s="82">
        <v>1249.98</v>
      </c>
      <c r="H76" s="82">
        <v>1249.98</v>
      </c>
      <c r="I76" s="82">
        <v>1249.98</v>
      </c>
      <c r="J76" s="82">
        <v>1249.98</v>
      </c>
      <c r="K76" s="82">
        <v>1249.98</v>
      </c>
      <c r="L76" s="82">
        <v>1249.98</v>
      </c>
      <c r="M76" s="82">
        <v>1249.98</v>
      </c>
      <c r="N76" s="82">
        <v>1249.98</v>
      </c>
      <c r="O76" s="83">
        <v>1250.22</v>
      </c>
    </row>
    <row r="77" spans="1:15" ht="12" hidden="1" customHeight="1" x14ac:dyDescent="0.2">
      <c r="A77" s="48"/>
      <c r="B77" s="7" t="s">
        <v>5</v>
      </c>
      <c r="C77" s="17"/>
      <c r="D77" s="82">
        <v>2500.02</v>
      </c>
      <c r="E77" s="82">
        <v>2500.02</v>
      </c>
      <c r="F77" s="82">
        <v>2500.02</v>
      </c>
      <c r="G77" s="82">
        <v>2500.02</v>
      </c>
      <c r="H77" s="82">
        <v>2500.02</v>
      </c>
      <c r="I77" s="82">
        <v>2500.02</v>
      </c>
      <c r="J77" s="82">
        <v>2500.02</v>
      </c>
      <c r="K77" s="82">
        <v>2500.02</v>
      </c>
      <c r="L77" s="82">
        <v>2500.02</v>
      </c>
      <c r="M77" s="82">
        <v>2500.02</v>
      </c>
      <c r="N77" s="82">
        <v>2500.02</v>
      </c>
      <c r="O77" s="83">
        <v>2499.7800000000002</v>
      </c>
    </row>
    <row r="78" spans="1:15" ht="12" hidden="1" customHeight="1" x14ac:dyDescent="0.2">
      <c r="A78" s="48"/>
      <c r="B78" s="7" t="s">
        <v>4</v>
      </c>
      <c r="C78" s="17"/>
      <c r="D78" s="82">
        <v>833.34</v>
      </c>
      <c r="E78" s="82">
        <v>833.34</v>
      </c>
      <c r="F78" s="82">
        <v>833.34</v>
      </c>
      <c r="G78" s="82">
        <v>833.34</v>
      </c>
      <c r="H78" s="82">
        <v>833.34</v>
      </c>
      <c r="I78" s="82">
        <v>833.34</v>
      </c>
      <c r="J78" s="82">
        <v>833.34</v>
      </c>
      <c r="K78" s="82">
        <v>833.34</v>
      </c>
      <c r="L78" s="82">
        <v>833.34</v>
      </c>
      <c r="M78" s="82">
        <v>833.34</v>
      </c>
      <c r="N78" s="82">
        <v>833.34</v>
      </c>
      <c r="O78" s="83">
        <v>833.26</v>
      </c>
    </row>
    <row r="79" spans="1:15" ht="12" hidden="1" customHeight="1" x14ac:dyDescent="0.2">
      <c r="A79" s="48"/>
      <c r="B79" s="7" t="s">
        <v>3</v>
      </c>
      <c r="C79" s="17"/>
      <c r="D79" s="82">
        <v>833.34</v>
      </c>
      <c r="E79" s="82">
        <v>833.34</v>
      </c>
      <c r="F79" s="82">
        <v>833.34</v>
      </c>
      <c r="G79" s="82">
        <v>833.34</v>
      </c>
      <c r="H79" s="82">
        <v>833.34</v>
      </c>
      <c r="I79" s="82">
        <v>833.34</v>
      </c>
      <c r="J79" s="82">
        <v>833.34</v>
      </c>
      <c r="K79" s="82">
        <v>833.34</v>
      </c>
      <c r="L79" s="82">
        <v>833.34</v>
      </c>
      <c r="M79" s="82">
        <v>833.34</v>
      </c>
      <c r="N79" s="82">
        <v>833.34</v>
      </c>
      <c r="O79" s="83">
        <v>833.26</v>
      </c>
    </row>
    <row r="80" spans="1:15" ht="12" customHeight="1" x14ac:dyDescent="0.2">
      <c r="A80" s="60"/>
      <c r="B80" s="17" t="s">
        <v>131</v>
      </c>
      <c r="C80" s="18">
        <f>SUM(D80:O80)</f>
        <v>3000</v>
      </c>
      <c r="D80" s="82">
        <f>D81</f>
        <v>250</v>
      </c>
      <c r="E80" s="82">
        <f t="shared" ref="E80:O80" si="21">E81</f>
        <v>250</v>
      </c>
      <c r="F80" s="82">
        <f t="shared" si="21"/>
        <v>250</v>
      </c>
      <c r="G80" s="82">
        <f t="shared" si="21"/>
        <v>250</v>
      </c>
      <c r="H80" s="82">
        <f t="shared" si="21"/>
        <v>250</v>
      </c>
      <c r="I80" s="82">
        <f t="shared" si="21"/>
        <v>250</v>
      </c>
      <c r="J80" s="82">
        <f t="shared" si="21"/>
        <v>250</v>
      </c>
      <c r="K80" s="82">
        <f t="shared" si="21"/>
        <v>250</v>
      </c>
      <c r="L80" s="82">
        <f t="shared" si="21"/>
        <v>250</v>
      </c>
      <c r="M80" s="82">
        <f t="shared" si="21"/>
        <v>250</v>
      </c>
      <c r="N80" s="82">
        <f t="shared" si="21"/>
        <v>250</v>
      </c>
      <c r="O80" s="83">
        <f t="shared" si="21"/>
        <v>250</v>
      </c>
    </row>
    <row r="81" spans="1:15" ht="12" hidden="1" customHeight="1" x14ac:dyDescent="0.2">
      <c r="A81" s="48"/>
      <c r="B81" s="7" t="s">
        <v>2</v>
      </c>
      <c r="C81" s="17"/>
      <c r="D81" s="82">
        <v>250</v>
      </c>
      <c r="E81" s="82">
        <v>250</v>
      </c>
      <c r="F81" s="82">
        <v>250</v>
      </c>
      <c r="G81" s="82">
        <v>250</v>
      </c>
      <c r="H81" s="82">
        <v>250</v>
      </c>
      <c r="I81" s="82">
        <v>250</v>
      </c>
      <c r="J81" s="82">
        <v>250</v>
      </c>
      <c r="K81" s="82">
        <v>250</v>
      </c>
      <c r="L81" s="82">
        <v>250</v>
      </c>
      <c r="M81" s="82">
        <v>250</v>
      </c>
      <c r="N81" s="82">
        <v>250</v>
      </c>
      <c r="O81" s="83">
        <v>250</v>
      </c>
    </row>
    <row r="82" spans="1:15" ht="12" customHeight="1" x14ac:dyDescent="0.2">
      <c r="A82" s="60"/>
      <c r="B82" s="17" t="s">
        <v>132</v>
      </c>
      <c r="C82" s="18">
        <f>SUM(D82:O82)</f>
        <v>79000</v>
      </c>
      <c r="D82" s="82">
        <f>+D83+D84</f>
        <v>6673.58</v>
      </c>
      <c r="E82" s="82">
        <f t="shared" ref="E82:O82" si="22">+E83+E84</f>
        <v>6209.41</v>
      </c>
      <c r="F82" s="82">
        <f t="shared" si="22"/>
        <v>6673.58</v>
      </c>
      <c r="G82" s="82">
        <f t="shared" si="22"/>
        <v>6518.87</v>
      </c>
      <c r="H82" s="82">
        <f t="shared" si="22"/>
        <v>6673.58</v>
      </c>
      <c r="I82" s="82">
        <f t="shared" si="22"/>
        <v>6518.87</v>
      </c>
      <c r="J82" s="82">
        <f t="shared" si="22"/>
        <v>6673.58</v>
      </c>
      <c r="K82" s="82">
        <f t="shared" si="22"/>
        <v>6673.58</v>
      </c>
      <c r="L82" s="82">
        <f t="shared" si="22"/>
        <v>6518.87</v>
      </c>
      <c r="M82" s="82">
        <f t="shared" si="22"/>
        <v>6673.58</v>
      </c>
      <c r="N82" s="82">
        <f t="shared" si="22"/>
        <v>6518.87</v>
      </c>
      <c r="O82" s="83">
        <f t="shared" si="22"/>
        <v>6673.63</v>
      </c>
    </row>
    <row r="83" spans="1:15" ht="12" hidden="1" customHeight="1" x14ac:dyDescent="0.2">
      <c r="A83" s="48"/>
      <c r="B83" s="7" t="s">
        <v>1</v>
      </c>
      <c r="C83" s="20"/>
      <c r="D83" s="78">
        <v>750</v>
      </c>
      <c r="E83" s="78">
        <v>750</v>
      </c>
      <c r="F83" s="78">
        <v>750</v>
      </c>
      <c r="G83" s="78">
        <v>750</v>
      </c>
      <c r="H83" s="78">
        <v>750</v>
      </c>
      <c r="I83" s="78">
        <v>750</v>
      </c>
      <c r="J83" s="78">
        <v>750</v>
      </c>
      <c r="K83" s="78">
        <v>750</v>
      </c>
      <c r="L83" s="78">
        <v>750</v>
      </c>
      <c r="M83" s="78">
        <v>750</v>
      </c>
      <c r="N83" s="78">
        <v>750</v>
      </c>
      <c r="O83" s="79">
        <v>750</v>
      </c>
    </row>
    <row r="84" spans="1:15" ht="12" hidden="1" customHeight="1" x14ac:dyDescent="0.2">
      <c r="A84" s="90"/>
      <c r="B84" s="91" t="s">
        <v>0</v>
      </c>
      <c r="C84" s="18"/>
      <c r="D84" s="82">
        <v>5923.58</v>
      </c>
      <c r="E84" s="82">
        <v>5459.41</v>
      </c>
      <c r="F84" s="82">
        <v>5923.58</v>
      </c>
      <c r="G84" s="82">
        <v>5768.87</v>
      </c>
      <c r="H84" s="82">
        <v>5923.58</v>
      </c>
      <c r="I84" s="82">
        <v>5768.87</v>
      </c>
      <c r="J84" s="82">
        <v>5923.58</v>
      </c>
      <c r="K84" s="82">
        <v>5923.58</v>
      </c>
      <c r="L84" s="82">
        <v>5768.87</v>
      </c>
      <c r="M84" s="82">
        <v>5923.58</v>
      </c>
      <c r="N84" s="82">
        <v>5768.87</v>
      </c>
      <c r="O84" s="83">
        <v>5923.63</v>
      </c>
    </row>
    <row r="85" spans="1:15" ht="12" customHeight="1" thickBot="1" x14ac:dyDescent="0.25">
      <c r="A85" s="93" t="s">
        <v>144</v>
      </c>
      <c r="B85" s="94"/>
      <c r="C85" s="55">
        <f>SUM(D85:O85)</f>
        <v>7500</v>
      </c>
      <c r="D85" s="84">
        <f>D86</f>
        <v>625</v>
      </c>
      <c r="E85" s="84">
        <f t="shared" ref="E85:O85" si="23">E86</f>
        <v>625</v>
      </c>
      <c r="F85" s="84">
        <f t="shared" si="23"/>
        <v>625</v>
      </c>
      <c r="G85" s="84">
        <f t="shared" si="23"/>
        <v>625</v>
      </c>
      <c r="H85" s="84">
        <f t="shared" si="23"/>
        <v>625</v>
      </c>
      <c r="I85" s="84">
        <f t="shared" si="23"/>
        <v>625</v>
      </c>
      <c r="J85" s="84">
        <f t="shared" si="23"/>
        <v>625</v>
      </c>
      <c r="K85" s="84">
        <f t="shared" si="23"/>
        <v>625</v>
      </c>
      <c r="L85" s="84">
        <f t="shared" si="23"/>
        <v>625</v>
      </c>
      <c r="M85" s="84">
        <f t="shared" si="23"/>
        <v>625</v>
      </c>
      <c r="N85" s="84">
        <f t="shared" si="23"/>
        <v>625</v>
      </c>
      <c r="O85" s="85">
        <f t="shared" si="23"/>
        <v>625</v>
      </c>
    </row>
    <row r="86" spans="1:15" ht="12" hidden="1" customHeight="1" thickBot="1" x14ac:dyDescent="0.25">
      <c r="A86" s="50"/>
      <c r="B86" s="54" t="s">
        <v>145</v>
      </c>
      <c r="C86" s="87"/>
      <c r="D86" s="88">
        <v>625</v>
      </c>
      <c r="E86" s="88">
        <v>625</v>
      </c>
      <c r="F86" s="88">
        <v>625</v>
      </c>
      <c r="G86" s="88">
        <v>625</v>
      </c>
      <c r="H86" s="88">
        <v>625</v>
      </c>
      <c r="I86" s="88">
        <v>625</v>
      </c>
      <c r="J86" s="88">
        <v>625</v>
      </c>
      <c r="K86" s="88">
        <v>625</v>
      </c>
      <c r="L86" s="88">
        <v>625</v>
      </c>
      <c r="M86" s="88">
        <v>625</v>
      </c>
      <c r="N86" s="88">
        <v>625</v>
      </c>
      <c r="O86" s="89">
        <v>625</v>
      </c>
    </row>
    <row r="89" spans="1:15" x14ac:dyDescent="0.2">
      <c r="B89" s="6"/>
      <c r="C89" s="6"/>
      <c r="D89" s="3"/>
      <c r="E89" s="3"/>
      <c r="F89" s="3"/>
      <c r="G89" s="6"/>
      <c r="H89" s="6"/>
      <c r="I89" s="6"/>
      <c r="J89" s="6"/>
      <c r="K89" s="6"/>
      <c r="L89" s="6"/>
      <c r="M89" s="6"/>
      <c r="N89" s="6"/>
      <c r="O89" s="6"/>
    </row>
    <row r="90" spans="1:15" x14ac:dyDescent="0.2">
      <c r="B90" s="10"/>
      <c r="C90" s="10"/>
      <c r="D90" s="5"/>
      <c r="E90" s="5"/>
      <c r="F90" s="5"/>
      <c r="G90" s="5"/>
      <c r="H90" s="5"/>
      <c r="I90" s="5"/>
      <c r="J90" s="10"/>
      <c r="K90" s="10"/>
      <c r="L90" s="10"/>
      <c r="M90" s="10"/>
      <c r="N90" s="10"/>
      <c r="O90" s="10"/>
    </row>
    <row r="91" spans="1:15" x14ac:dyDescent="0.2">
      <c r="B91" s="63"/>
      <c r="C91" s="10"/>
      <c r="D91" s="5"/>
      <c r="E91" s="64"/>
      <c r="F91" s="4"/>
      <c r="G91" s="4"/>
      <c r="H91" s="4"/>
      <c r="I91" s="4"/>
      <c r="J91" s="97"/>
      <c r="K91" s="97"/>
      <c r="L91" s="97"/>
      <c r="M91" s="97"/>
      <c r="N91" s="97"/>
      <c r="O91" s="97"/>
    </row>
    <row r="92" spans="1:15" x14ac:dyDescent="0.2">
      <c r="B92" s="63"/>
      <c r="C92" s="63"/>
      <c r="D92" s="5"/>
      <c r="E92" s="64"/>
      <c r="F92" s="4"/>
      <c r="G92" s="4"/>
      <c r="H92" s="4"/>
      <c r="I92" s="4"/>
      <c r="J92" s="97"/>
      <c r="K92" s="97"/>
      <c r="L92" s="97"/>
      <c r="M92" s="97"/>
      <c r="N92" s="97"/>
      <c r="O92" s="97"/>
    </row>
  </sheetData>
  <mergeCells count="11">
    <mergeCell ref="A2:O2"/>
    <mergeCell ref="A3:O3"/>
    <mergeCell ref="D6:O6"/>
    <mergeCell ref="J91:O91"/>
    <mergeCell ref="J92:O92"/>
    <mergeCell ref="C6:C7"/>
    <mergeCell ref="B4:O4"/>
    <mergeCell ref="D5:F5"/>
    <mergeCell ref="G5:I5"/>
    <mergeCell ref="J5:L5"/>
    <mergeCell ref="M5:O5"/>
  </mergeCells>
  <pageMargins left="0.9055118110236221" right="0.9055118110236221" top="0.15748031496062992" bottom="0.11811023622047245" header="0.31496062992125984" footer="3.937007874015748E-2"/>
  <pageSetup scale="7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CALENDARIO DE INGRESOS</vt:lpstr>
      <vt:lpstr>CALENDARIO DE EGRESOS</vt:lpstr>
      <vt:lpstr>Hoja1</vt:lpstr>
      <vt:lpstr>Hoja2</vt:lpstr>
      <vt:lpstr>Hoja3</vt:lpstr>
      <vt:lpstr>'CALENDARIO DE EGRESOS'!Print_Titles</vt:lpstr>
      <vt:lpstr>'CALENDARIO DE INGRESOS'!Print_Titles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Admon3</dc:creator>
  <cp:lastModifiedBy>Admon2</cp:lastModifiedBy>
  <cp:lastPrinted>2016-08-12T20:18:49Z</cp:lastPrinted>
  <dcterms:created xsi:type="dcterms:W3CDTF">2016-08-11T19:32:39Z</dcterms:created>
  <dcterms:modified xsi:type="dcterms:W3CDTF">2017-05-18T21:45:24Z</dcterms:modified>
</cp:coreProperties>
</file>